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<sst xmlns="http://schemas.openxmlformats.org/spreadsheetml/2006/main" count="138" uniqueCount="101">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</sst>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45387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4.5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72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 t="s">
        <v>15</v>
      </c>
      <c r="C8" s="14">
        <f>VLOOKUP($D8,Лист1!$B$2:$J$59,2)</f>
        <v>53</v>
      </c>
      <c r="D8" s="16" t="s">
        <v>59</v>
      </c>
      <c r="E8" s="14">
        <f>VLOOKUP($D8,Лист1!$B$2:$J$81,3)</f>
        <v>100</v>
      </c>
      <c r="F8" s="14">
        <f>VLOOKUP($D8,Лист1!$B$2:$J$81,4)</f>
        <v>1.2</v>
      </c>
      <c r="G8" s="14">
        <f>VLOOKUP($D8,Лист1!$B$2:$J$81,5)</f>
        <v>198.93</v>
      </c>
      <c r="H8" s="14">
        <f>VLOOKUP($D8,Лист1!$B$2:$J$81,6)</f>
        <v>4.1399999999999997</v>
      </c>
      <c r="I8" s="14">
        <f>VLOOKUP($D8,Лист1!$B$2:$J$81,7)</f>
        <v>8.02</v>
      </c>
      <c r="J8" s="14">
        <f>VLOOKUP($D8,Лист1!$B$2:$J$81,8)</f>
        <v>10.95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959</v>
      </c>
      <c r="D15" s="16" t="s">
        <v>84</v>
      </c>
      <c r="E15" s="14">
        <f>VLOOKUP($D15,Лист1!$B$2:$J$81,3)</f>
        <v>200</v>
      </c>
      <c r="F15" s="14">
        <f>VLOOKUP($D15,Лист1!$B$2:$J$81,4)</f>
        <v>5.4</v>
      </c>
      <c r="G15" s="14">
        <f>VLOOKUP($D15,Лист1!$B$2:$J$81,5)</f>
        <v>163.9</v>
      </c>
      <c r="H15" s="14">
        <f>VLOOKUP($D15,Лист1!$B$2:$J$81,6)</f>
        <v>5.0999999999999996</v>
      </c>
      <c r="I15" s="14">
        <f>VLOOKUP($D15,Лист1!$B$2:$J$81,7)</f>
        <v>6.4</v>
      </c>
      <c r="J15" s="14">
        <f>VLOOKUP($D15,Лист1!$B$2:$J$81,8)</f>
        <v>13.4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580</v>
      </c>
      <c r="F21">
        <f>SUM(F4:F8)</f>
        <v>25</v>
      </c>
      <c r="G21">
        <f>SUM(G4:G8)</f>
        <v>764.53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45387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45387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4.5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53</v>
      </c>
      <c r="D16" s="2" t="str">
        <f>МЕНЮ!D8</f>
        <v>салат из свежей капусты</v>
      </c>
      <c r="E16" s="2">
        <f>МЕНЮ!E8</f>
        <v>100</v>
      </c>
      <c r="F16" s="2">
        <f>МЕНЮ!F8</f>
        <v>1.2</v>
      </c>
      <c r="G16" s="2">
        <f>МЕНЮ!G8</f>
        <v>198.93</v>
      </c>
      <c r="H16" s="2">
        <f>МЕНЮ!H8</f>
        <v>4.1399999999999997</v>
      </c>
      <c r="I16" s="2">
        <f>МЕНЮ!I8</f>
        <v>8.02</v>
      </c>
      <c r="J16" s="2">
        <f>МЕНЮ!J8</f>
        <v>10.95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959</v>
      </c>
      <c r="D23" s="2" t="str">
        <f>МЕНЮ!D15</f>
        <v>какао на молоке</v>
      </c>
      <c r="E23" s="2">
        <f>МЕНЮ!E15</f>
        <v>200</v>
      </c>
      <c r="F23" s="2">
        <f>МЕНЮ!F15</f>
        <v>5.4</v>
      </c>
      <c r="G23" s="2">
        <f>МЕНЮ!G15</f>
        <v>163.9</v>
      </c>
      <c r="H23" s="2">
        <f>МЕНЮ!H15</f>
        <v>5.0999999999999996</v>
      </c>
      <c r="I23" s="2">
        <f>МЕНЮ!I15</f>
        <v>6.4</v>
      </c>
      <c r="J23" s="2">
        <f>МЕНЮ!J15</f>
        <v>13.4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2024-04-02T06:41:16Z</dcterms:modified>
</cp:coreProperties>
</file>