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<sst xmlns="http://schemas.openxmlformats.org/spreadsheetml/2006/main" count="138" uniqueCount="101">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</sst>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45392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486</v>
      </c>
      <c r="D4" s="16" t="s">
        <v>57</v>
      </c>
      <c r="E4" s="14">
        <f>VLOOKUP($D4,Лист1!$B$2:$J$81,3)</f>
        <v>150</v>
      </c>
      <c r="F4" s="14">
        <f>VLOOKUP($D4,Лист1!$B$2:$J$81,4)</f>
        <v>7.6</v>
      </c>
      <c r="G4" s="14">
        <f>VLOOKUP($D4,Лист1!$B$2:$J$81,5)</f>
        <v>150</v>
      </c>
      <c r="H4" s="14">
        <f>VLOOKUP($D4,Лист1!$B$2:$J$81,6)</f>
        <v>13.87</v>
      </c>
      <c r="I4" s="14">
        <f>VLOOKUP($D4,Лист1!$B$2:$J$81,7)</f>
        <v>7.85</v>
      </c>
      <c r="J4" s="14">
        <f>VLOOKUP($D4,Лист1!$B$2:$J$81,8)</f>
        <v>6.53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73</v>
      </c>
      <c r="C6" s="14">
        <f>VLOOKUP($D6,Лист1!$B$2:$J$59,2)</f>
        <v>309</v>
      </c>
      <c r="D6" s="16" t="s">
        <v>51</v>
      </c>
      <c r="E6" s="14">
        <f>VLOOKUP($D6,Лист1!$B$2:$J$81,3)</f>
        <v>150</v>
      </c>
      <c r="F6" s="14">
        <f>VLOOKUP($D6,Лист1!$B$2:$J$81,4)</f>
        <v>6.7</v>
      </c>
      <c r="G6" s="14">
        <f>VLOOKUP($D6,Лист1!$B$2:$J$81,5)</f>
        <v>203</v>
      </c>
      <c r="H6" s="14">
        <f>VLOOKUP($D6,Лист1!$B$2:$J$81,6)</f>
        <v>13.16</v>
      </c>
      <c r="I6" s="14">
        <f>VLOOKUP($D6,Лист1!$B$2:$J$81,7)</f>
        <v>14.03</v>
      </c>
      <c r="J6" s="14">
        <f>VLOOKUP($D6,Лист1!$B$2:$J$81,8)</f>
        <v>86.9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8.5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v>10.8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646</v>
      </c>
      <c r="D13" s="16" t="s">
        <v>52</v>
      </c>
      <c r="E13" s="14">
        <f>VLOOKUP($D13,Лист1!$B$2:$J$81,3)</f>
        <v>200</v>
      </c>
      <c r="F13" s="14">
        <v>27.61</v>
      </c>
      <c r="G13" s="14">
        <f>VLOOKUP($D13,Лист1!$B$2:$J$81,5)</f>
        <v>298.75</v>
      </c>
      <c r="H13" s="14">
        <f>VLOOKUP($D13,Лист1!$B$2:$J$81,6)</f>
        <v>12.16</v>
      </c>
      <c r="I13" s="14">
        <f>VLOOKUP($D13,Лист1!$B$2:$J$81,7)</f>
        <v>16.41</v>
      </c>
      <c r="J13" s="14">
        <f>VLOOKUP($D13,Лист1!$B$2:$J$81,8)</f>
        <v>12.67</v>
      </c>
    </row>
    <row r="14" spans="1:11" ht="15.75" thickBot="1" x14ac:dyDescent="0.3">
      <c r="A14" s="3"/>
      <c r="B14" s="2" t="s">
        <v>15</v>
      </c>
      <c r="C14" s="14">
        <f>VLOOKUP($D14,Лист1!$B$2:$J$59,2)</f>
        <v>15</v>
      </c>
      <c r="D14" s="16" t="s">
        <v>60</v>
      </c>
      <c r="E14" s="14">
        <f>VLOOKUP($D14,Лист1!$B$2:$J$81,3)</f>
        <v>100</v>
      </c>
      <c r="F14" s="14">
        <v>5.7</v>
      </c>
      <c r="G14" s="14">
        <f>VLOOKUP($D14,Лист1!$B$2:$J$81,5)</f>
        <v>8.4</v>
      </c>
      <c r="H14" s="14">
        <f>VLOOKUP($D14,Лист1!$B$2:$J$81,6)</f>
        <v>0.59</v>
      </c>
      <c r="I14" s="14">
        <f>VLOOKUP($D14,Лист1!$B$2:$J$81,7)</f>
        <v>6.69</v>
      </c>
      <c r="J14" s="14">
        <f>VLOOKUP($D14,Лист1!$B$2:$J$81,8)</f>
        <v>2.2400000000000002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f>VLOOKUP($D15,Лист1!$B$2:$J$81,4)</f>
        <v>5.09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5.8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597.95000000000005</v>
      </c>
    </row>
    <row r="22" spans="1:10" ht="15.75" thickBot="1" x14ac:dyDescent="0.3">
      <c r="D22" t="s">
        <v>36</v>
      </c>
      <c r="E22">
        <f>SUM(E12:E20)</f>
        <v>810</v>
      </c>
      <c r="F22">
        <f>SUM(F12:F20)</f>
        <v>55</v>
      </c>
      <c r="G22">
        <f>SUM(G12:G20)</f>
        <v>728.25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45392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45392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486</v>
      </c>
      <c r="D12" s="2" t="str">
        <f>МЕНЮ!D4</f>
        <v>рыба,тушеная в соусе с овощами</v>
      </c>
      <c r="E12" s="2">
        <f>МЕНЮ!E4</f>
        <v>150</v>
      </c>
      <c r="F12" s="2">
        <f>МЕНЮ!F4</f>
        <v>7.6</v>
      </c>
      <c r="G12" s="2">
        <f>МЕНЮ!G4</f>
        <v>150</v>
      </c>
      <c r="H12" s="2">
        <f>МЕНЮ!H4</f>
        <v>13.87</v>
      </c>
      <c r="I12" s="2">
        <f>МЕНЮ!I4</f>
        <v>7.85</v>
      </c>
      <c r="J12" s="2">
        <f>МЕНЮ!J4</f>
        <v>6.53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гарнир</v>
      </c>
      <c r="C14" s="2">
        <f>МЕНЮ!C6</f>
        <v>309</v>
      </c>
      <c r="D14" s="2" t="str">
        <f>МЕНЮ!D6</f>
        <v>макароны отварные</v>
      </c>
      <c r="E14" s="2">
        <f>МЕНЮ!E6</f>
        <v>150</v>
      </c>
      <c r="F14" s="2">
        <f>МЕНЮ!F6</f>
        <v>6.7</v>
      </c>
      <c r="G14" s="2">
        <f>МЕНЮ!G6</f>
        <v>203</v>
      </c>
      <c r="H14" s="2">
        <f>МЕНЮ!H6</f>
        <v>13.16</v>
      </c>
      <c r="I14" s="2">
        <f>МЕНЮ!I6</f>
        <v>14.03</v>
      </c>
      <c r="J14" s="2">
        <f>МЕНЮ!J6</f>
        <v>86.9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8.5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10.8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646</v>
      </c>
      <c r="D21" s="2" t="str">
        <f>МЕНЮ!D13</f>
        <v>плов из птицы</v>
      </c>
      <c r="E21" s="2">
        <f>МЕНЮ!E13</f>
        <v>200</v>
      </c>
      <c r="F21" s="2">
        <f>МЕНЮ!F13</f>
        <v>27.61</v>
      </c>
      <c r="G21" s="2">
        <f>МЕНЮ!G13</f>
        <v>298.75</v>
      </c>
      <c r="H21" s="2">
        <f>МЕНЮ!H13</f>
        <v>12.16</v>
      </c>
      <c r="I21" s="2">
        <f>МЕНЮ!I13</f>
        <v>16.41</v>
      </c>
      <c r="J21" s="2">
        <f>МЕНЮ!J13</f>
        <v>12.67</v>
      </c>
    </row>
    <row r="22" spans="1:10" ht="15.75" thickBot="1" x14ac:dyDescent="0.3">
      <c r="A22" s="3"/>
      <c r="B22" s="2" t="str">
        <f>МЕНЮ!B14</f>
        <v>закуска</v>
      </c>
      <c r="C22" s="2">
        <f>МЕНЮ!C14</f>
        <v>15</v>
      </c>
      <c r="D22" s="2" t="str">
        <f>МЕНЮ!D14</f>
        <v>салат из свежих огурцов и помидоров</v>
      </c>
      <c r="E22" s="2">
        <f>МЕНЮ!E14</f>
        <v>100</v>
      </c>
      <c r="F22" s="2">
        <f>МЕНЮ!F14</f>
        <v>5.7</v>
      </c>
      <c r="G22" s="2">
        <f>МЕНЮ!G14</f>
        <v>8.4</v>
      </c>
      <c r="H22" s="2">
        <f>МЕНЮ!H14</f>
        <v>0.59</v>
      </c>
      <c r="I22" s="2">
        <f>МЕНЮ!I14</f>
        <v>6.69</v>
      </c>
      <c r="J22" s="2">
        <f>МЕНЮ!J14</f>
        <v>2.2400000000000002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5.09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5.8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2024-04-08T07:23:12Z</dcterms:modified>
</cp:coreProperties>
</file>