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АПРЕЛЬ2024\"/>
    </mc:Choice>
  </mc:AlternateContent>
  <bookViews>
    <workbookView xWindow="0" yWindow="0" windowWidth="20490" windowHeight="7650"/>
  </bookViews>
  <sheets>
    <sheet name="МЕНЮ" sheetId="1" r:id="rId1"/>
    <sheet name="Лист1" sheetId="2" r:id="rId2"/>
    <sheet name="ПЕЧАТЬ" sheetId="4" r:id="rId3"/>
  </sheets>
  <definedNames>
    <definedName name="блюдо">Лист1!$B$2:$B$56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7" i="1"/>
  <c r="F13" i="1" l="1"/>
  <c r="J17" i="1" l="1"/>
  <c r="I17" i="1"/>
  <c r="H17" i="1"/>
  <c r="G17" i="1"/>
  <c r="E17" i="1"/>
  <c r="C17" i="1"/>
  <c r="J16" i="1"/>
  <c r="I16" i="1"/>
  <c r="H16" i="1"/>
  <c r="G16" i="1"/>
  <c r="F16" i="1"/>
  <c r="E16" i="1"/>
  <c r="C16" i="1"/>
  <c r="J15" i="1"/>
  <c r="I15" i="1"/>
  <c r="H15" i="1"/>
  <c r="G15" i="1"/>
  <c r="F15" i="1"/>
  <c r="E15" i="1"/>
  <c r="C15" i="1"/>
  <c r="J14" i="1"/>
  <c r="I14" i="1"/>
  <c r="H14" i="1"/>
  <c r="G14" i="1"/>
  <c r="E14" i="1"/>
  <c r="C14" i="1"/>
  <c r="J13" i="1"/>
  <c r="I13" i="1"/>
  <c r="H13" i="1"/>
  <c r="G13" i="1"/>
  <c r="E13" i="1"/>
  <c r="C13" i="1"/>
  <c r="J12" i="1"/>
  <c r="I12" i="1"/>
  <c r="H12" i="1"/>
  <c r="G12" i="1"/>
  <c r="F12" i="1"/>
  <c r="E12" i="1"/>
  <c r="C12" i="1"/>
  <c r="J11" i="1"/>
  <c r="I11" i="1"/>
  <c r="H11" i="1"/>
  <c r="G11" i="1"/>
  <c r="F11" i="1"/>
  <c r="E11" i="1"/>
  <c r="C11" i="1"/>
  <c r="J10" i="1"/>
  <c r="I10" i="1"/>
  <c r="H10" i="1"/>
  <c r="G10" i="1"/>
  <c r="F10" i="1"/>
  <c r="E10" i="1"/>
  <c r="C10" i="1"/>
  <c r="J9" i="1"/>
  <c r="I9" i="1"/>
  <c r="H9" i="1"/>
  <c r="G9" i="1"/>
  <c r="F9" i="1"/>
  <c r="E9" i="1"/>
  <c r="C9" i="1"/>
  <c r="J8" i="1"/>
  <c r="I8" i="1"/>
  <c r="H8" i="1"/>
  <c r="G8" i="1"/>
  <c r="F8" i="1"/>
  <c r="E8" i="1"/>
  <c r="C8" i="1"/>
  <c r="J7" i="1"/>
  <c r="I7" i="1"/>
  <c r="H7" i="1"/>
  <c r="G7" i="1"/>
  <c r="E7" i="1"/>
  <c r="C7" i="1"/>
  <c r="J6" i="1"/>
  <c r="I6" i="1"/>
  <c r="H6" i="1"/>
  <c r="G6" i="1"/>
  <c r="F6" i="1"/>
  <c r="E6" i="1"/>
  <c r="C6" i="1"/>
  <c r="J5" i="1"/>
  <c r="I5" i="1"/>
  <c r="H5" i="1"/>
  <c r="G5" i="1"/>
  <c r="F5" i="1"/>
  <c r="E5" i="1"/>
  <c r="C5" i="1"/>
  <c r="J4" i="1"/>
  <c r="I4" i="1"/>
  <c r="H4" i="1"/>
  <c r="G4" i="1"/>
  <c r="F4" i="1"/>
  <c r="E4" i="1"/>
  <c r="C4" i="1"/>
  <c r="J20" i="1" l="1"/>
  <c r="I20" i="1"/>
  <c r="H20" i="1"/>
  <c r="G20" i="1"/>
  <c r="F20" i="1"/>
  <c r="E20" i="1"/>
  <c r="C20" i="1"/>
  <c r="J19" i="1"/>
  <c r="I19" i="1"/>
  <c r="H19" i="1"/>
  <c r="G19" i="1"/>
  <c r="E19" i="1"/>
  <c r="C19" i="1"/>
  <c r="J18" i="1"/>
  <c r="I18" i="1"/>
  <c r="H18" i="1"/>
  <c r="G18" i="1"/>
  <c r="E18" i="1"/>
  <c r="C18" i="1"/>
  <c r="F21" i="1" l="1"/>
  <c r="F22" i="1"/>
  <c r="J9" i="4"/>
  <c r="D7" i="4"/>
  <c r="E21" i="1" l="1"/>
  <c r="G21" i="1"/>
  <c r="G22" i="1" l="1"/>
  <c r="E22" i="1"/>
  <c r="F16" i="4"/>
  <c r="D16" i="4"/>
  <c r="B16" i="4"/>
  <c r="H15" i="4"/>
  <c r="F15" i="4"/>
  <c r="D15" i="4"/>
  <c r="B15" i="4"/>
  <c r="F14" i="4"/>
  <c r="D14" i="4"/>
  <c r="B14" i="4"/>
  <c r="F13" i="4"/>
  <c r="D13" i="4"/>
  <c r="B13" i="4"/>
  <c r="F12" i="4"/>
  <c r="D12" i="4"/>
  <c r="B12" i="4"/>
  <c r="J16" i="4"/>
  <c r="I16" i="4"/>
  <c r="H16" i="4"/>
  <c r="G16" i="4"/>
  <c r="E16" i="4"/>
  <c r="C16" i="4"/>
  <c r="J15" i="4"/>
  <c r="I15" i="4"/>
  <c r="G15" i="4"/>
  <c r="E15" i="4"/>
  <c r="C15" i="4"/>
  <c r="J14" i="4"/>
  <c r="I14" i="4"/>
  <c r="H14" i="4"/>
  <c r="G14" i="4"/>
  <c r="E14" i="4"/>
  <c r="C14" i="4"/>
  <c r="J13" i="4"/>
  <c r="I13" i="4"/>
  <c r="H13" i="4"/>
  <c r="G13" i="4"/>
  <c r="E13" i="4"/>
  <c r="C13" i="4"/>
  <c r="J12" i="4"/>
  <c r="I12" i="4"/>
  <c r="H12" i="4"/>
  <c r="G12" i="4"/>
  <c r="E12" i="4"/>
  <c r="C12" i="4"/>
  <c r="F28" i="4" l="1"/>
  <c r="D28" i="4"/>
  <c r="B28" i="4"/>
  <c r="F27" i="4"/>
  <c r="D27" i="4"/>
  <c r="B27" i="4"/>
  <c r="F26" i="4"/>
  <c r="D26" i="4"/>
  <c r="B26" i="4"/>
  <c r="F25" i="4"/>
  <c r="D25" i="4"/>
  <c r="B25" i="4"/>
  <c r="F24" i="4"/>
  <c r="D24" i="4"/>
  <c r="B24" i="4"/>
  <c r="F23" i="4"/>
  <c r="D23" i="4"/>
  <c r="B23" i="4"/>
  <c r="F22" i="4"/>
  <c r="E22" i="4"/>
  <c r="D22" i="4"/>
  <c r="B22" i="4"/>
  <c r="F21" i="4"/>
  <c r="D21" i="4"/>
  <c r="B21" i="4"/>
  <c r="F20" i="4"/>
  <c r="D20" i="4"/>
  <c r="B20" i="4"/>
  <c r="F19" i="4"/>
  <c r="D19" i="4"/>
  <c r="C19" i="4"/>
  <c r="B19" i="4"/>
  <c r="H18" i="4"/>
  <c r="F18" i="4"/>
  <c r="D18" i="4"/>
  <c r="B18" i="4"/>
  <c r="I17" i="4"/>
  <c r="F17" i="4"/>
  <c r="E17" i="4"/>
  <c r="D17" i="4"/>
  <c r="B17" i="4"/>
  <c r="J28" i="4"/>
  <c r="I28" i="4"/>
  <c r="H28" i="4"/>
  <c r="G28" i="4"/>
  <c r="E28" i="4"/>
  <c r="C28" i="4"/>
  <c r="J27" i="4"/>
  <c r="I27" i="4"/>
  <c r="H27" i="4"/>
  <c r="G27" i="4"/>
  <c r="E27" i="4"/>
  <c r="C27" i="4"/>
  <c r="J26" i="4"/>
  <c r="I26" i="4"/>
  <c r="H26" i="4"/>
  <c r="G26" i="4"/>
  <c r="E26" i="4"/>
  <c r="C26" i="4"/>
  <c r="J25" i="4"/>
  <c r="I25" i="4"/>
  <c r="H25" i="4"/>
  <c r="G25" i="4"/>
  <c r="E25" i="4"/>
  <c r="C25" i="4"/>
  <c r="J24" i="4"/>
  <c r="I24" i="4"/>
  <c r="H24" i="4"/>
  <c r="G24" i="4"/>
  <c r="E24" i="4"/>
  <c r="C24" i="4"/>
  <c r="J23" i="4"/>
  <c r="I23" i="4"/>
  <c r="H23" i="4"/>
  <c r="G23" i="4"/>
  <c r="E23" i="4"/>
  <c r="C23" i="4"/>
  <c r="J22" i="4"/>
  <c r="I22" i="4"/>
  <c r="H22" i="4"/>
  <c r="G22" i="4"/>
  <c r="C22" i="4"/>
  <c r="J21" i="4"/>
  <c r="I21" i="4"/>
  <c r="H21" i="4"/>
  <c r="G21" i="4"/>
  <c r="E21" i="4"/>
  <c r="C21" i="4"/>
  <c r="J20" i="4"/>
  <c r="I20" i="4"/>
  <c r="H20" i="4"/>
  <c r="G20" i="4"/>
  <c r="E20" i="4"/>
  <c r="C20" i="4"/>
  <c r="J19" i="4"/>
  <c r="I19" i="4"/>
  <c r="H19" i="4"/>
  <c r="G19" i="4"/>
  <c r="E19" i="4"/>
  <c r="J18" i="4"/>
  <c r="I18" i="4"/>
  <c r="G18" i="4"/>
  <c r="E18" i="4"/>
  <c r="C18" i="4"/>
  <c r="J17" i="4"/>
  <c r="H17" i="4"/>
  <c r="G17" i="4"/>
  <c r="C17" i="4"/>
</calcChain>
</file>

<file path=xl/sharedStrings.xml><?xml version="1.0" encoding="utf-8"?>
<sst xmlns="http://schemas.openxmlformats.org/spreadsheetml/2006/main" count="138" uniqueCount="101">
  <si>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</si>
  <si>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</si>
  <si>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</si>
  <si>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</si>
  <si>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</si>
  <si>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</si>
  <si>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</si>
  <si>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</si>
  <si>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</si>
  <si>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</si>
  <si>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</si>
  <si>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</si>
  <si>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</si>
  <si>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</si>
  <si>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</si>
  <si>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</si>
  <si>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</si>
  <si>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</si>
  <si>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</si>
  <si>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</si>
  <si>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</si>
  <si>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</si>
  <si>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</si>
  <si>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</si>
  <si>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СОШ с. Братовщина имени Героя Советского Союза В. С. Севрина </t>
  </si>
  <si>
    <t>блюдо</t>
  </si>
  <si>
    <t>выход</t>
  </si>
  <si>
    <t>цена</t>
  </si>
  <si>
    <t>Калорийн.</t>
  </si>
  <si>
    <t>белки</t>
  </si>
  <si>
    <t>жиры</t>
  </si>
  <si>
    <t>углевод</t>
  </si>
  <si>
    <t xml:space="preserve">Утверждаю
Директор
МБОУ СОШ с. Братовщина имени
Героя Советского Союза В.С. Севрина
                                                                                                ______________/ Т.А. Юдина
</t>
  </si>
  <si>
    <t xml:space="preserve">МЕНЮ НА </t>
  </si>
  <si>
    <t>напиток</t>
  </si>
  <si>
    <t>завтрак</t>
  </si>
  <si>
    <t>обед</t>
  </si>
  <si>
    <t>батон обогащаный йодом</t>
  </si>
  <si>
    <t>винегрет овощной</t>
  </si>
  <si>
    <t>жаркое по-домашнему</t>
  </si>
  <si>
    <t>картофельное пюре</t>
  </si>
  <si>
    <t>каша  гречневая рассыпчатая</t>
  </si>
  <si>
    <t>каша манная молочная</t>
  </si>
  <si>
    <t>каша молочная пшеная вязкая</t>
  </si>
  <si>
    <t>каша рисовая молочная</t>
  </si>
  <si>
    <t>кисель из  концентрата</t>
  </si>
  <si>
    <t>компот из свежих плодов</t>
  </si>
  <si>
    <t>компот из смеси сухофруктов</t>
  </si>
  <si>
    <t>котлета рубленая  из мяса птицы</t>
  </si>
  <si>
    <t>42.84</t>
  </si>
  <si>
    <t>кофейный напиток</t>
  </si>
  <si>
    <t>макароны отварные</t>
  </si>
  <si>
    <t>плов из птицы</t>
  </si>
  <si>
    <t>рагу из овощей</t>
  </si>
  <si>
    <t>рассольник Ленинградский со сметаной</t>
  </si>
  <si>
    <t>232.9</t>
  </si>
  <si>
    <t>рис отварной рассыпчатый</t>
  </si>
  <si>
    <t>рыба,тушеная в соусе с овощами</t>
  </si>
  <si>
    <t>салат витаминный</t>
  </si>
  <si>
    <t>салат из свежей капусты</t>
  </si>
  <si>
    <t>салат из свежих огурцов и помидоров</t>
  </si>
  <si>
    <t>свекольник со сметаной</t>
  </si>
  <si>
    <t>сок яблочный</t>
  </si>
  <si>
    <t>соус красный основной</t>
  </si>
  <si>
    <t>суп  молочный гречневый</t>
  </si>
  <si>
    <t>суп картофельный с бобовыми</t>
  </si>
  <si>
    <t>суп картофельный с макаронными изделиями</t>
  </si>
  <si>
    <t xml:space="preserve">суп крестьянский </t>
  </si>
  <si>
    <t>тефтели,запеченые в соусе</t>
  </si>
  <si>
    <t>хлеб ржаной</t>
  </si>
  <si>
    <t>чай  с сахаром</t>
  </si>
  <si>
    <t>щи из свежей капусты с картофелем со сметаной</t>
  </si>
  <si>
    <t>яйцо вареное</t>
  </si>
  <si>
    <t>гарнир</t>
  </si>
  <si>
    <t>Запеканка мясная макаронная</t>
  </si>
  <si>
    <t>котлета из свинины</t>
  </si>
  <si>
    <t>Батон</t>
  </si>
  <si>
    <t>бутерброд с маслом</t>
  </si>
  <si>
    <t>бутерброд с сыром</t>
  </si>
  <si>
    <t>гречка рассыпчатая</t>
  </si>
  <si>
    <t>гуляш из свинины</t>
  </si>
  <si>
    <t>Запеканка макаронная мясная</t>
  </si>
  <si>
    <t>Запеканка творожно -манная</t>
  </si>
  <si>
    <t>Запеканка творожно-манная со сгущенным молоком</t>
  </si>
  <si>
    <t>какао на молоке</t>
  </si>
  <si>
    <t>котлета из мяса птицы</t>
  </si>
  <si>
    <t>Молокко сгущённое</t>
  </si>
  <si>
    <t xml:space="preserve">огурец соленый </t>
  </si>
  <si>
    <t xml:space="preserve">омлет натуральный </t>
  </si>
  <si>
    <t>Рыба тушеная в соусе</t>
  </si>
  <si>
    <t>салат из свежей капусты с морковью</t>
  </si>
  <si>
    <t>салат из свеклы вареной с зелёным горошком</t>
  </si>
  <si>
    <t>0.51</t>
  </si>
  <si>
    <t xml:space="preserve">чай с лимоном </t>
  </si>
  <si>
    <t>Щи из свежей капусты со сметаной</t>
  </si>
  <si>
    <t>Щи со сметаной</t>
  </si>
  <si>
    <t xml:space="preserve"> </t>
  </si>
  <si>
    <t>суп  молочный вермишелевый</t>
  </si>
  <si>
    <t>суп гречневый картофельный</t>
  </si>
  <si>
    <t>соус</t>
  </si>
  <si>
    <t xml:space="preserve">Повар _______________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</si>
</sst>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1" fontId="0" fillId="2" borderId="15" xfId="0" applyNumberFormat="1" applyFill="1" applyBorder="1" applyProtection="1">
      <protection locked="0"/>
    </xf>
    <xf numFmtId="49" fontId="0" fillId="0" borderId="0" xfId="0" applyNumberFormat="1"/>
    <xf numFmtId="0" fontId="4" fillId="0" borderId="14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3" fillId="0" borderId="14" xfId="0" applyFont="1" applyBorder="1" applyAlignment="1">
      <alignment vertical="center" wrapText="1"/>
    </xf>
    <xf numFmtId="0" fontId="0" fillId="0" borderId="0" xfId="0" applyAlignment="1"/>
    <xf numFmtId="0" fontId="5" fillId="0" borderId="0" xfId="0" applyFont="1" applyBorder="1" applyAlignment="1">
      <alignment vertical="top" wrapText="1"/>
    </xf>
    <xf numFmtId="0" fontId="7" fillId="0" borderId="0" xfId="0" applyFont="1"/>
    <xf numFmtId="0" fontId="0" fillId="3" borderId="0" xfId="0" applyFill="1" applyBorder="1" applyAlignment="1" applyProtection="1">
      <protection locked="0"/>
    </xf>
    <xf numFmtId="0" fontId="0" fillId="3" borderId="0" xfId="0" applyFill="1"/>
    <xf numFmtId="49" fontId="0" fillId="3" borderId="0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Alignment="1" applyProtection="1">
      <alignment horizontal="left"/>
      <protection locked="0"/>
    </xf>
    <xf numFmtId="49" fontId="0" fillId="0" borderId="1" xfId="0" applyNumberFormat="1" applyBorder="1"/>
    <xf numFmtId="49" fontId="0" fillId="0" borderId="6" xfId="0" applyNumberFormat="1" applyBorder="1"/>
    <xf numFmtId="49" fontId="0" fillId="0" borderId="4" xfId="0" applyNumberFormat="1" applyBorder="1"/>
    <xf numFmtId="49" fontId="0" fillId="0" borderId="1" xfId="0" applyNumberFormat="1" applyFill="1" applyBorder="1"/>
    <xf numFmtId="49" fontId="0" fillId="3" borderId="1" xfId="0" applyNumberFormat="1" applyFill="1" applyBorder="1"/>
    <xf numFmtId="0" fontId="0" fillId="4" borderId="0" xfId="0" applyFill="1"/>
    <xf numFmtId="0" fontId="2" fillId="5" borderId="6" xfId="0" applyFont="1" applyFill="1" applyBorder="1" applyAlignment="1" applyProtection="1">
      <alignment vertical="top" wrapText="1"/>
      <protection locked="0"/>
    </xf>
    <xf numFmtId="0" fontId="2" fillId="5" borderId="16" xfId="0" applyFont="1" applyFill="1" applyBorder="1" applyAlignment="1" applyProtection="1">
      <alignment horizontal="center" vertical="top" wrapText="1"/>
      <protection locked="0"/>
    </xf>
    <xf numFmtId="0" fontId="2" fillId="5" borderId="6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17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vertical="top" wrapText="1"/>
      <protection locked="0"/>
    </xf>
    <xf numFmtId="0" fontId="2" fillId="5" borderId="19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horizontal="center" vertical="top" wrapText="1"/>
      <protection locked="0"/>
    </xf>
    <xf numFmtId="0" fontId="2" fillId="5" borderId="0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8" fillId="5" borderId="6" xfId="0" applyFont="1" applyFill="1" applyBorder="1" applyAlignment="1" applyProtection="1">
      <alignment vertical="top" wrapText="1"/>
      <protection locked="0"/>
    </xf>
    <xf numFmtId="0" fontId="8" fillId="5" borderId="16" xfId="0" applyFont="1" applyFill="1" applyBorder="1" applyAlignment="1" applyProtection="1">
      <alignment horizontal="center" vertical="top" wrapText="1"/>
      <protection locked="0"/>
    </xf>
    <xf numFmtId="0" fontId="8" fillId="5" borderId="6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vertical="top" wrapText="1"/>
      <protection locked="0"/>
    </xf>
    <xf numFmtId="0" fontId="8" fillId="5" borderId="17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horizontal="center" vertical="top" wrapText="1"/>
      <protection locked="0"/>
    </xf>
    <xf numFmtId="2" fontId="8" fillId="5" borderId="1" xfId="0" applyNumberFormat="1" applyFont="1" applyFill="1" applyBorder="1" applyAlignment="1" applyProtection="1">
      <alignment horizontal="center" vertical="top" wrapText="1"/>
      <protection locked="0"/>
    </xf>
    <xf numFmtId="49" fontId="0" fillId="0" borderId="18" xfId="0" applyNumberFormat="1" applyFill="1" applyBorder="1"/>
    <xf numFmtId="0" fontId="9" fillId="3" borderId="15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0" xfId="0" applyNumberFormat="1" applyFill="1" applyAlignment="1">
      <alignment wrapText="1"/>
    </xf>
    <xf numFmtId="0" fontId="0" fillId="3" borderId="0" xfId="0" applyNumberFormat="1" applyFill="1" applyAlignment="1"/>
    <xf numFmtId="0" fontId="0" fillId="3" borderId="0" xfId="0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9" tint="-0.249977111117893"/>
  </sheetPr>
  <dimension ref="A1:K25"/>
  <sheetViews>
    <sheetView showGridLines="0" showRowColHeaders="0" tabSelected="1" workbookViewId="0">
      <selection activeCell="J22" sqref="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24</v>
      </c>
      <c r="C1" s="52"/>
      <c r="D1" s="53"/>
      <c r="E1" t="s">
        <v>20</v>
      </c>
      <c r="F1" s="9"/>
      <c r="I1" t="s">
        <v>1</v>
      </c>
      <c r="J1" s="8">
        <v>45412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.75" thickBot="1" x14ac:dyDescent="0.3">
      <c r="A4" s="1" t="s">
        <v>10</v>
      </c>
      <c r="B4" s="2" t="s">
        <v>11</v>
      </c>
      <c r="C4" s="14">
        <f>VLOOKUP($D4,Лист1!$B$2:$J$59,2)</f>
        <v>393</v>
      </c>
      <c r="D4" s="16" t="s">
        <v>74</v>
      </c>
      <c r="E4" s="14">
        <f>VLOOKUP($D4,Лист1!$B$2:$J$81,3)</f>
        <v>240</v>
      </c>
      <c r="F4" s="14">
        <f>VLOOKUP($D4,Лист1!$B$2:$J$81,4)</f>
        <v>13.9</v>
      </c>
      <c r="G4" s="14">
        <f>VLOOKUP($D4,Лист1!$B$2:$J$81,5)</f>
        <v>158</v>
      </c>
      <c r="H4" s="14">
        <f>VLOOKUP($D4,Лист1!$B$2:$J$81,6)</f>
        <v>15.15</v>
      </c>
      <c r="I4" s="14">
        <f>VLOOKUP($D4,Лист1!$B$2:$J$81,7)</f>
        <v>18.72</v>
      </c>
      <c r="J4" s="14">
        <f>VLOOKUP($D4,Лист1!$B$2:$J$81,8)</f>
        <v>60.7</v>
      </c>
    </row>
    <row r="5" spans="1:11" ht="15.75" thickBot="1" x14ac:dyDescent="0.3">
      <c r="A5" s="3"/>
      <c r="B5" s="2" t="s">
        <v>12</v>
      </c>
      <c r="C5" s="14">
        <f>VLOOKUP($D5,Лист1!$B$2:$J$59,2)</f>
        <v>943</v>
      </c>
      <c r="D5" s="16" t="s">
        <v>70</v>
      </c>
      <c r="E5" s="14">
        <f>VLOOKUP($D5,Лист1!$B$2:$J$81,3)</f>
        <v>200</v>
      </c>
      <c r="F5" s="14">
        <f>VLOOKUP($D5,Лист1!$B$2:$J$81,4)</f>
        <v>2.2000000000000002</v>
      </c>
      <c r="G5" s="14">
        <f>VLOOKUP($D5,Лист1!$B$2:$J$81,5)</f>
        <v>60.15</v>
      </c>
      <c r="H5" s="14">
        <f>VLOOKUP($D5,Лист1!$B$2:$J$81,6)</f>
        <v>0.13</v>
      </c>
      <c r="I5" s="14">
        <f>VLOOKUP($D5,Лист1!$B$2:$J$81,7)</f>
        <v>0.01</v>
      </c>
      <c r="J5" s="14">
        <f>VLOOKUP($D5,Лист1!$B$2:$J$81,8)</f>
        <v>1.81</v>
      </c>
    </row>
    <row r="6" spans="1:11" ht="15.75" thickBot="1" x14ac:dyDescent="0.3">
      <c r="A6" s="3"/>
      <c r="B6" s="2" t="s">
        <v>21</v>
      </c>
      <c r="C6" s="14">
        <f>VLOOKUP($D6,Лист1!$B$2:$J$59,2)</f>
        <v>44</v>
      </c>
      <c r="D6" s="16" t="s">
        <v>37</v>
      </c>
      <c r="E6" s="14">
        <f>VLOOKUP($D6,Лист1!$B$2:$J$81,3)</f>
        <v>70</v>
      </c>
      <c r="F6" s="14">
        <f>VLOOKUP($D6,Лист1!$B$2:$J$81,4)</f>
        <v>6.8</v>
      </c>
      <c r="G6" s="14">
        <f>VLOOKUP($D6,Лист1!$B$2:$J$81,5)</f>
        <v>184.8</v>
      </c>
      <c r="H6" s="14">
        <f>VLOOKUP($D6,Лист1!$B$2:$J$81,6)</f>
        <v>2.37</v>
      </c>
      <c r="I6" s="14">
        <f>VLOOKUP($D6,Лист1!$B$2:$J$81,7)</f>
        <v>0.3</v>
      </c>
      <c r="J6" s="14">
        <f>VLOOKUP($D6,Лист1!$B$2:$J$81,8)</f>
        <v>14.49</v>
      </c>
    </row>
    <row r="7" spans="1:11" ht="15.75" thickBot="1" x14ac:dyDescent="0.3">
      <c r="A7" s="3"/>
      <c r="B7" s="2" t="s">
        <v>15</v>
      </c>
      <c r="C7" s="14">
        <f>VLOOKUP($D7,Лист1!$B$2:$J$59,2)</f>
        <v>53</v>
      </c>
      <c r="D7" s="16" t="s">
        <v>90</v>
      </c>
      <c r="E7" s="14">
        <f>VLOOKUP($D7,Лист1!$B$2:$J$81,3)</f>
        <v>100</v>
      </c>
      <c r="F7" s="14">
        <f>VLOOKUP($D7,Лист1!$B$2:$J$81,4)</f>
        <v>2.1</v>
      </c>
      <c r="G7" s="14">
        <f>VLOOKUP($D7,Лист1!$B$2:$J$81,5)</f>
        <v>140</v>
      </c>
      <c r="H7" s="14">
        <f>VLOOKUP($D7,Лист1!$B$2:$J$81,6)</f>
        <v>1.42</v>
      </c>
      <c r="I7" s="14">
        <f>VLOOKUP($D7,Лист1!$B$2:$J$81,7)</f>
        <v>6.4</v>
      </c>
      <c r="J7" s="14">
        <f>VLOOKUP($D7,Лист1!$B$2:$J$81,8)</f>
        <v>14.6</v>
      </c>
    </row>
    <row r="8" spans="1:11" ht="15.75" thickBot="1" x14ac:dyDescent="0.3">
      <c r="A8" s="4"/>
      <c r="B8" s="2"/>
      <c r="C8" s="14">
        <f>VLOOKUP($D8,Лист1!$B$2:$J$59,2)</f>
        <v>0</v>
      </c>
      <c r="D8" s="16">
        <v>0</v>
      </c>
      <c r="E8" s="14">
        <f>VLOOKUP($D8,Лист1!$B$2:$J$81,3)</f>
        <v>0</v>
      </c>
      <c r="F8" s="14">
        <f>VLOOKUP($D8,Лист1!$B$2:$J$81,4)</f>
        <v>0</v>
      </c>
      <c r="G8" s="14">
        <f>VLOOKUP($D8,Лист1!$B$2:$J$81,5)</f>
        <v>0</v>
      </c>
      <c r="H8" s="14">
        <f>VLOOKUP($D8,Лист1!$B$2:$J$81,6)</f>
        <v>0</v>
      </c>
      <c r="I8" s="14">
        <f>VLOOKUP($D8,Лист1!$B$2:$J$81,7)</f>
        <v>0</v>
      </c>
      <c r="J8" s="14">
        <f>VLOOKUP($D8,Лист1!$B$2:$J$81,8)</f>
        <v>0</v>
      </c>
    </row>
    <row r="9" spans="1:11" ht="15.75" thickBot="1" x14ac:dyDescent="0.3">
      <c r="A9" s="1" t="s">
        <v>13</v>
      </c>
      <c r="B9" s="2"/>
      <c r="C9" s="14">
        <f>VLOOKUP($D9,Лист1!$B$2:$J$59,2)</f>
        <v>0</v>
      </c>
      <c r="D9" s="16">
        <v>0</v>
      </c>
      <c r="E9" s="14">
        <f>VLOOKUP($D9,Лист1!$B$2:$J$81,3)</f>
        <v>0</v>
      </c>
      <c r="F9" s="14">
        <f>VLOOKUP($D9,Лист1!$B$2:$J$81,4)</f>
        <v>0</v>
      </c>
      <c r="G9" s="14">
        <f>VLOOKUP($D9,Лист1!$B$2:$J$81,5)</f>
        <v>0</v>
      </c>
      <c r="H9" s="14">
        <f>VLOOKUP($D9,Лист1!$B$2:$J$81,6)</f>
        <v>0</v>
      </c>
      <c r="I9" s="14">
        <f>VLOOKUP($D9,Лист1!$B$2:$J$81,7)</f>
        <v>0</v>
      </c>
      <c r="J9" s="14">
        <f>VLOOKUP($D9,Лист1!$B$2:$J$81,8)</f>
        <v>0</v>
      </c>
      <c r="K9" s="13"/>
    </row>
    <row r="10" spans="1:11" ht="15.75" thickBot="1" x14ac:dyDescent="0.3">
      <c r="A10" s="3"/>
      <c r="B10" s="2"/>
      <c r="C10" s="14">
        <f>VLOOKUP($D10,Лист1!$B$2:$J$59,2)</f>
        <v>0</v>
      </c>
      <c r="D10" s="16">
        <v>0</v>
      </c>
      <c r="E10" s="14">
        <f>VLOOKUP($D10,Лист1!$B$2:$J$81,3)</f>
        <v>0</v>
      </c>
      <c r="F10" s="14">
        <f>VLOOKUP($D10,Лист1!$B$2:$J$81,4)</f>
        <v>0</v>
      </c>
      <c r="G10" s="14">
        <f>VLOOKUP($D10,Лист1!$B$2:$J$81,5)</f>
        <v>0</v>
      </c>
      <c r="H10" s="14">
        <f>VLOOKUP($D10,Лист1!$B$2:$J$81,6)</f>
        <v>0</v>
      </c>
      <c r="I10" s="14">
        <f>VLOOKUP($D10,Лист1!$B$2:$J$81,7)</f>
        <v>0</v>
      </c>
      <c r="J10" s="14">
        <f>VLOOKUP($D10,Лист1!$B$2:$J$81,8)</f>
        <v>0</v>
      </c>
    </row>
    <row r="11" spans="1:11" ht="15.75" thickBot="1" x14ac:dyDescent="0.3">
      <c r="A11" s="4"/>
      <c r="B11" s="2"/>
      <c r="C11" s="14">
        <f>VLOOKUP($D11,Лист1!$B$2:$J$59,2)</f>
        <v>0</v>
      </c>
      <c r="D11" s="16">
        <v>0</v>
      </c>
      <c r="E11" s="14">
        <f>VLOOKUP($D11,Лист1!$B$2:$J$81,3)</f>
        <v>0</v>
      </c>
      <c r="F11" s="14">
        <f>VLOOKUP($D11,Лист1!$B$2:$J$81,4)</f>
        <v>0</v>
      </c>
      <c r="G11" s="14">
        <f>VLOOKUP($D11,Лист1!$B$2:$J$81,5)</f>
        <v>0</v>
      </c>
      <c r="H11" s="14">
        <f>VLOOKUP($D11,Лист1!$B$2:$J$81,6)</f>
        <v>0</v>
      </c>
      <c r="I11" s="14">
        <f>VLOOKUP($D11,Лист1!$B$2:$J$81,7)</f>
        <v>0</v>
      </c>
      <c r="J11" s="14">
        <f>VLOOKUP($D11,Лист1!$B$2:$J$81,8)</f>
        <v>0</v>
      </c>
    </row>
    <row r="12" spans="1:11" ht="15.75" thickBot="1" x14ac:dyDescent="0.3">
      <c r="A12" s="3" t="s">
        <v>14</v>
      </c>
      <c r="B12" s="2" t="s">
        <v>16</v>
      </c>
      <c r="C12" s="14">
        <f>VLOOKUP($D12,Лист1!$B$2:$J$59,2)</f>
        <v>187</v>
      </c>
      <c r="D12" s="16" t="s">
        <v>95</v>
      </c>
      <c r="E12" s="14">
        <f>VLOOKUP($D12,Лист1!$B$2:$J$81,3)</f>
        <v>250</v>
      </c>
      <c r="F12" s="14">
        <f>VLOOKUP($D12,Лист1!$B$2:$J$81,4)</f>
        <v>15.2</v>
      </c>
      <c r="G12" s="14">
        <f>VLOOKUP($D12,Лист1!$B$2:$J$81,5)</f>
        <v>178.2</v>
      </c>
      <c r="H12" s="14">
        <f>VLOOKUP($D12,Лист1!$B$2:$J$81,6)</f>
        <v>3.36</v>
      </c>
      <c r="I12" s="14">
        <f>VLOOKUP($D12,Лист1!$B$2:$J$81,7)</f>
        <v>3.53</v>
      </c>
      <c r="J12" s="14">
        <f>VLOOKUP($D12,Лист1!$B$2:$J$81,8)</f>
        <v>8.92</v>
      </c>
      <c r="K12" s="12"/>
    </row>
    <row r="13" spans="1:11" ht="30.75" thickBot="1" x14ac:dyDescent="0.3">
      <c r="A13" s="3"/>
      <c r="B13" s="2" t="s">
        <v>17</v>
      </c>
      <c r="C13" s="14">
        <f>VLOOKUP($D13,Лист1!$B$2:$J$59,2)</f>
        <v>326</v>
      </c>
      <c r="D13" s="16" t="s">
        <v>83</v>
      </c>
      <c r="E13" s="14">
        <f>VLOOKUP($D13,Лист1!$B$2:$J$81,3)</f>
        <v>180</v>
      </c>
      <c r="F13" s="14">
        <f>VLOOKUP($D13,Лист1!$B$2:$J$81,4)</f>
        <v>30.83</v>
      </c>
      <c r="G13" s="14">
        <f>VLOOKUP($D13,Лист1!$B$2:$J$81,5)</f>
        <v>192.1</v>
      </c>
      <c r="H13" s="14">
        <f>VLOOKUP($D13,Лист1!$B$2:$J$81,6)</f>
        <v>31.75</v>
      </c>
      <c r="I13" s="14" t="str">
        <f>VLOOKUP($D13,Лист1!$B$2:$J$81,7)</f>
        <v>42.84</v>
      </c>
      <c r="J13" s="14">
        <f>VLOOKUP($D13,Лист1!$B$2:$J$81,8)</f>
        <v>33.07</v>
      </c>
    </row>
    <row r="14" spans="1:11" ht="15.75" thickBot="1" x14ac:dyDescent="0.3">
      <c r="A14" s="3"/>
      <c r="B14" s="2"/>
      <c r="C14" s="14">
        <f>VLOOKUP($D14,Лист1!$B$2:$J$59,2)</f>
        <v>0</v>
      </c>
      <c r="D14" s="16">
        <v>0</v>
      </c>
      <c r="E14" s="14">
        <f>VLOOKUP($D14,Лист1!$B$2:$J$81,3)</f>
        <v>0</v>
      </c>
      <c r="F14" s="14">
        <f>VLOOKUP($D14,Лист1!$B$2:$J$81,4)</f>
        <v>0</v>
      </c>
      <c r="G14" s="14">
        <f>VLOOKUP($D14,Лист1!$B$2:$J$81,5)</f>
        <v>0</v>
      </c>
      <c r="H14" s="14">
        <f>VLOOKUP($D14,Лист1!$B$2:$J$81,6)</f>
        <v>0</v>
      </c>
      <c r="I14" s="14">
        <f>VLOOKUP($D14,Лист1!$B$2:$J$81,7)</f>
        <v>0</v>
      </c>
      <c r="J14" s="14">
        <f>VLOOKUP($D14,Лист1!$B$2:$J$81,8)</f>
        <v>0</v>
      </c>
    </row>
    <row r="15" spans="1:11" ht="15.75" thickBot="1" x14ac:dyDescent="0.3">
      <c r="A15" s="3"/>
      <c r="B15" s="2" t="s">
        <v>12</v>
      </c>
      <c r="C15" s="14">
        <f>VLOOKUP($D15,Лист1!$B$2:$J$59,2)</f>
        <v>859</v>
      </c>
      <c r="D15" s="16" t="s">
        <v>47</v>
      </c>
      <c r="E15" s="14">
        <f>VLOOKUP($D15,Лист1!$B$2:$J$81,3)</f>
        <v>200</v>
      </c>
      <c r="F15" s="14">
        <f>VLOOKUP($D15,Лист1!$B$2:$J$81,4)</f>
        <v>3.8</v>
      </c>
      <c r="G15" s="14">
        <f>VLOOKUP($D15,Лист1!$B$2:$J$81,5)</f>
        <v>111.2</v>
      </c>
      <c r="H15" s="14">
        <f>VLOOKUP($D15,Лист1!$B$2:$J$81,6)</f>
        <v>0.04</v>
      </c>
      <c r="I15" s="14">
        <f>VLOOKUP($D15,Лист1!$B$2:$J$81,7)</f>
        <v>0</v>
      </c>
      <c r="J15" s="14">
        <f>VLOOKUP($D15,Лист1!$B$2:$J$81,8)</f>
        <v>24.76</v>
      </c>
    </row>
    <row r="16" spans="1:11" ht="15.75" thickBot="1" x14ac:dyDescent="0.3">
      <c r="A16" s="3"/>
      <c r="B16" s="2" t="s">
        <v>21</v>
      </c>
      <c r="C16" s="14">
        <f>VLOOKUP($D16,Лист1!$B$2:$J$59,2)</f>
        <v>29</v>
      </c>
      <c r="D16" s="16" t="s">
        <v>69</v>
      </c>
      <c r="E16" s="14">
        <f>VLOOKUP($D16,Лист1!$B$2:$J$81,3)</f>
        <v>60</v>
      </c>
      <c r="F16" s="14">
        <f>VLOOKUP($D16,Лист1!$B$2:$J$81,4)</f>
        <v>3.07</v>
      </c>
      <c r="G16" s="14">
        <f>VLOOKUP($D16,Лист1!$B$2:$J$81,5)</f>
        <v>122.4</v>
      </c>
      <c r="H16" s="14">
        <f>VLOOKUP($D16,Лист1!$B$2:$J$81,6)</f>
        <v>3.94</v>
      </c>
      <c r="I16" s="14" t="str">
        <f>VLOOKUP($D16,Лист1!$B$2:$J$81,7)</f>
        <v>0.51</v>
      </c>
      <c r="J16" s="14">
        <f>VLOOKUP($D16,Лист1!$B$2:$J$81,8)</f>
        <v>25.37</v>
      </c>
    </row>
    <row r="17" spans="1:10" ht="15.75" thickBot="1" x14ac:dyDescent="0.3">
      <c r="A17" s="3"/>
      <c r="B17" s="2" t="s">
        <v>15</v>
      </c>
      <c r="C17" s="14">
        <f>VLOOKUP($D17,Лист1!$B$2:$J$59,2)</f>
        <v>53</v>
      </c>
      <c r="D17" s="16" t="s">
        <v>59</v>
      </c>
      <c r="E17" s="14">
        <f>VLOOKUP($D17,Лист1!$B$2:$J$81,3)</f>
        <v>100</v>
      </c>
      <c r="F17" s="14">
        <v>2.1</v>
      </c>
      <c r="G17" s="14">
        <f>VLOOKUP($D17,Лист1!$B$2:$J$81,5)</f>
        <v>198.93</v>
      </c>
      <c r="H17" s="14">
        <f>VLOOKUP($D17,Лист1!$B$2:$J$81,6)</f>
        <v>4.1399999999999997</v>
      </c>
      <c r="I17" s="14">
        <f>VLOOKUP($D17,Лист1!$B$2:$J$81,7)</f>
        <v>8.02</v>
      </c>
      <c r="J17" s="14">
        <f>VLOOKUP($D17,Лист1!$B$2:$J$81,8)</f>
        <v>10.95</v>
      </c>
    </row>
    <row r="18" spans="1:10" ht="15.75" thickBot="1" x14ac:dyDescent="0.3">
      <c r="A18" s="3"/>
      <c r="B18" s="2"/>
      <c r="C18" s="14">
        <f>VLOOKUP($D18,Лист1!$B$2:$J$59,2)</f>
        <v>0</v>
      </c>
      <c r="D18" s="16">
        <v>0</v>
      </c>
      <c r="E18" s="14">
        <f>VLOOKUP($D18,Лист1!$B$2:$J$81,3)</f>
        <v>0</v>
      </c>
      <c r="F18" s="14"/>
      <c r="G18" s="14">
        <f>VLOOKUP($D18,Лист1!$B$2:$J$81,5)</f>
        <v>0</v>
      </c>
      <c r="H18" s="14">
        <f>VLOOKUP($D18,Лист1!$B$2:$J$81,6)</f>
        <v>0</v>
      </c>
      <c r="I18" s="14">
        <f>VLOOKUP($D18,Лист1!$B$2:$J$81,7)</f>
        <v>0</v>
      </c>
      <c r="J18" s="14">
        <f>VLOOKUP($D18,Лист1!$B$2:$J$81,8)</f>
        <v>0</v>
      </c>
    </row>
    <row r="19" spans="1:10" ht="15.75" thickBot="1" x14ac:dyDescent="0.3">
      <c r="A19" s="3"/>
      <c r="B19" s="2"/>
      <c r="C19" s="14">
        <f>VLOOKUP($D19,Лист1!$B$2:$J$59,2)</f>
        <v>0</v>
      </c>
      <c r="D19" s="16">
        <v>0</v>
      </c>
      <c r="E19" s="14">
        <f>VLOOKUP($D19,Лист1!$B$2:$J$81,3)</f>
        <v>0</v>
      </c>
      <c r="F19" s="14"/>
      <c r="G19" s="14">
        <f>VLOOKUP($D19,Лист1!$B$2:$J$81,5)</f>
        <v>0</v>
      </c>
      <c r="H19" s="14">
        <f>VLOOKUP($D19,Лист1!$B$2:$J$81,6)</f>
        <v>0</v>
      </c>
      <c r="I19" s="14">
        <f>VLOOKUP($D19,Лист1!$B$2:$J$81,7)</f>
        <v>0</v>
      </c>
      <c r="J19" s="14">
        <f>VLOOKUP($D19,Лист1!$B$2:$J$81,8)</f>
        <v>0</v>
      </c>
    </row>
    <row r="20" spans="1:10" ht="15.75" thickBot="1" x14ac:dyDescent="0.3">
      <c r="A20" s="4"/>
      <c r="B20" s="2"/>
      <c r="C20" s="14">
        <f>VLOOKUP($D20,Лист1!$B$2:$J$59,2)</f>
        <v>0</v>
      </c>
      <c r="D20" s="16">
        <v>0</v>
      </c>
      <c r="E20" s="14">
        <f>VLOOKUP($D20,Лист1!$B$2:$J$81,3)</f>
        <v>0</v>
      </c>
      <c r="F20" s="14">
        <f>VLOOKUP($D20,Лист1!$B$2:$J$81,4)</f>
        <v>0</v>
      </c>
      <c r="G20" s="14">
        <f>VLOOKUP($D20,Лист1!$B$2:$J$81,5)</f>
        <v>0</v>
      </c>
      <c r="H20" s="14">
        <f>VLOOKUP($D20,Лист1!$B$2:$J$81,6)</f>
        <v>0</v>
      </c>
      <c r="I20" s="14">
        <f>VLOOKUP($D20,Лист1!$B$2:$J$81,7)</f>
        <v>0</v>
      </c>
      <c r="J20" s="14">
        <f>VLOOKUP($D20,Лист1!$B$2:$J$81,8)</f>
        <v>0</v>
      </c>
    </row>
    <row r="21" spans="1:10" x14ac:dyDescent="0.25">
      <c r="D21" t="s">
        <v>35</v>
      </c>
      <c r="E21">
        <f>SUM(E4:E8)</f>
        <v>610</v>
      </c>
      <c r="F21">
        <f>SUM(F4:F8)</f>
        <v>25.000000000000004</v>
      </c>
      <c r="G21">
        <f>SUM(G4:G8)</f>
        <v>542.95000000000005</v>
      </c>
    </row>
    <row r="22" spans="1:10" ht="15.75" thickBot="1" x14ac:dyDescent="0.3">
      <c r="D22" t="s">
        <v>36</v>
      </c>
      <c r="E22">
        <f>SUM(E12:E20)</f>
        <v>790</v>
      </c>
      <c r="F22">
        <f>SUM(F12:F20)</f>
        <v>55</v>
      </c>
      <c r="G22">
        <f>SUM(G12:G20)</f>
        <v>802.82999999999993</v>
      </c>
    </row>
    <row r="23" spans="1:10" ht="15.75" thickBot="1" x14ac:dyDescent="0.3">
      <c r="F23" s="10"/>
      <c r="G23" s="11"/>
      <c r="H23" s="11"/>
      <c r="I23" s="11"/>
    </row>
    <row r="25" spans="1:10" x14ac:dyDescent="0.25">
      <c r="F25" t="s">
        <v>96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Лист1!$B$2:$B$81</xm:f>
          </x14:formula1>
          <xm:sqref>D4:D20</xm:sqref>
        </x14:dataValidation>
        <x14:dataValidation type="list" allowBlank="1" showInputMessage="1" showErrorMessage="1">
          <x14:formula1>
            <xm:f>Лист1!$L$2:$L$15</xm:f>
          </x14:formula1>
          <xm:sqref>B4:B20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L67"/>
  <sheetViews>
    <sheetView topLeftCell="A13" workbookViewId="0">
      <selection activeCell="D14" sqref="D14"/>
    </sheetView>
  </sheetViews>
  <sheetFormatPr defaultRowHeight="15" x14ac:dyDescent="0.25"/>
  <cols>
    <col min="2" max="2" width="30.5703125" customWidth="1"/>
    <col min="12" max="12" width="12.5703125" customWidth="1"/>
  </cols>
  <sheetData>
    <row r="1" spans="2:12" ht="15.75" thickBot="1" x14ac:dyDescent="0.3">
      <c r="B1" s="15" t="s">
        <v>25</v>
      </c>
      <c r="C1" s="15" t="s">
        <v>22</v>
      </c>
      <c r="D1" s="15" t="s">
        <v>26</v>
      </c>
      <c r="E1" s="15" t="s">
        <v>27</v>
      </c>
      <c r="F1" s="15" t="s">
        <v>28</v>
      </c>
      <c r="G1" s="15" t="s">
        <v>29</v>
      </c>
      <c r="H1" s="15" t="s">
        <v>30</v>
      </c>
      <c r="I1" s="15" t="s">
        <v>31</v>
      </c>
    </row>
    <row r="2" spans="2:12" ht="15.75" thickBot="1" x14ac:dyDescent="0.3">
      <c r="B2">
        <v>0</v>
      </c>
      <c r="C2">
        <v>0</v>
      </c>
      <c r="D2">
        <v>0</v>
      </c>
      <c r="F2">
        <v>0</v>
      </c>
      <c r="G2">
        <v>0</v>
      </c>
      <c r="H2">
        <v>0</v>
      </c>
      <c r="I2">
        <v>0</v>
      </c>
      <c r="L2" s="26" t="s">
        <v>11</v>
      </c>
    </row>
    <row r="3" spans="2:12" x14ac:dyDescent="0.25">
      <c r="B3" s="42" t="s">
        <v>76</v>
      </c>
      <c r="C3" s="43">
        <v>44</v>
      </c>
      <c r="D3" s="44">
        <v>30</v>
      </c>
      <c r="E3" s="44">
        <v>2</v>
      </c>
      <c r="F3" s="44">
        <v>63</v>
      </c>
      <c r="G3" s="44">
        <v>2.37</v>
      </c>
      <c r="H3" s="44">
        <v>0.3</v>
      </c>
      <c r="I3" s="44">
        <v>14.49</v>
      </c>
      <c r="L3" s="25" t="s">
        <v>16</v>
      </c>
    </row>
    <row r="4" spans="2:12" ht="15.75" thickBot="1" x14ac:dyDescent="0.3">
      <c r="B4" s="45" t="s">
        <v>37</v>
      </c>
      <c r="C4" s="46">
        <v>44</v>
      </c>
      <c r="D4" s="47">
        <v>70</v>
      </c>
      <c r="E4" s="47">
        <v>6.8</v>
      </c>
      <c r="F4" s="47">
        <v>184.8</v>
      </c>
      <c r="G4" s="47">
        <v>2.37</v>
      </c>
      <c r="H4" s="47">
        <v>0.3</v>
      </c>
      <c r="I4" s="47">
        <v>14.49</v>
      </c>
      <c r="L4" s="25" t="s">
        <v>17</v>
      </c>
    </row>
    <row r="5" spans="2:12" x14ac:dyDescent="0.25">
      <c r="B5" s="45" t="s">
        <v>77</v>
      </c>
      <c r="C5" s="46"/>
      <c r="D5" s="47">
        <v>50</v>
      </c>
      <c r="E5" s="47">
        <v>8.25</v>
      </c>
      <c r="F5" s="47">
        <v>112</v>
      </c>
      <c r="G5" s="47">
        <v>2.37</v>
      </c>
      <c r="H5" s="47">
        <v>0.3</v>
      </c>
      <c r="I5" s="47">
        <v>14.47</v>
      </c>
      <c r="L5" s="26" t="s">
        <v>73</v>
      </c>
    </row>
    <row r="6" spans="2:12" x14ac:dyDescent="0.25">
      <c r="B6" s="45" t="s">
        <v>78</v>
      </c>
      <c r="C6" s="46"/>
      <c r="D6" s="47">
        <v>50</v>
      </c>
      <c r="E6" s="47">
        <v>9.1999999999999993</v>
      </c>
      <c r="F6" s="47">
        <v>335.49</v>
      </c>
      <c r="G6" s="47">
        <v>2.37</v>
      </c>
      <c r="H6" s="47">
        <v>0.3</v>
      </c>
      <c r="I6" s="47">
        <v>14.49</v>
      </c>
      <c r="L6" s="27" t="s">
        <v>12</v>
      </c>
    </row>
    <row r="7" spans="2:12" x14ac:dyDescent="0.25">
      <c r="B7" s="45" t="s">
        <v>38</v>
      </c>
      <c r="C7" s="46">
        <v>34</v>
      </c>
      <c r="D7" s="47">
        <v>100</v>
      </c>
      <c r="E7" s="47">
        <v>2.63</v>
      </c>
      <c r="F7" s="47">
        <v>198.93</v>
      </c>
      <c r="G7" s="47">
        <v>1.61</v>
      </c>
      <c r="H7" s="47">
        <v>5.19</v>
      </c>
      <c r="I7" s="47">
        <v>8.4</v>
      </c>
      <c r="L7" s="25" t="s">
        <v>15</v>
      </c>
    </row>
    <row r="8" spans="2:12" x14ac:dyDescent="0.25">
      <c r="B8" s="45" t="s">
        <v>79</v>
      </c>
      <c r="C8" s="46">
        <v>165</v>
      </c>
      <c r="D8" s="47">
        <v>150</v>
      </c>
      <c r="E8" s="47">
        <v>6.8</v>
      </c>
      <c r="F8" s="47">
        <v>205.6</v>
      </c>
      <c r="G8" s="47">
        <v>8.4</v>
      </c>
      <c r="H8" s="47">
        <v>5.22</v>
      </c>
      <c r="I8" s="47">
        <v>34.74</v>
      </c>
      <c r="L8" s="28" t="s">
        <v>34</v>
      </c>
    </row>
    <row r="9" spans="2:12" x14ac:dyDescent="0.25">
      <c r="B9" s="45" t="s">
        <v>80</v>
      </c>
      <c r="C9" s="46">
        <v>591</v>
      </c>
      <c r="D9" s="47">
        <v>150</v>
      </c>
      <c r="E9" s="47">
        <v>28.76</v>
      </c>
      <c r="F9" s="47">
        <v>331</v>
      </c>
      <c r="G9" s="47">
        <v>11</v>
      </c>
      <c r="H9" s="47">
        <v>15.3</v>
      </c>
      <c r="I9" s="47">
        <v>25.2</v>
      </c>
      <c r="L9" s="25" t="s">
        <v>18</v>
      </c>
    </row>
    <row r="10" spans="2:12" ht="15.75" thickBot="1" x14ac:dyDescent="0.3">
      <c r="B10" s="45" t="s">
        <v>39</v>
      </c>
      <c r="C10" s="46">
        <v>590</v>
      </c>
      <c r="D10" s="47">
        <v>230</v>
      </c>
      <c r="E10" s="47">
        <v>35.700000000000003</v>
      </c>
      <c r="F10" s="47">
        <v>384.24</v>
      </c>
      <c r="G10" s="47">
        <v>17.64</v>
      </c>
      <c r="H10" s="47">
        <v>23.8</v>
      </c>
      <c r="I10" s="47">
        <v>18.37</v>
      </c>
      <c r="L10" s="25" t="s">
        <v>18</v>
      </c>
    </row>
    <row r="11" spans="2:12" x14ac:dyDescent="0.25">
      <c r="B11" s="42" t="s">
        <v>81</v>
      </c>
      <c r="C11" s="43">
        <v>476</v>
      </c>
      <c r="D11" s="44">
        <v>240</v>
      </c>
      <c r="E11" s="44">
        <v>13.9</v>
      </c>
      <c r="F11" s="44">
        <v>158</v>
      </c>
      <c r="G11" s="44">
        <v>17.3</v>
      </c>
      <c r="H11" s="44">
        <v>8.9</v>
      </c>
      <c r="I11" s="44">
        <v>22.8</v>
      </c>
      <c r="L11" s="29" t="s">
        <v>19</v>
      </c>
    </row>
    <row r="12" spans="2:12" x14ac:dyDescent="0.25">
      <c r="B12" s="45" t="s">
        <v>74</v>
      </c>
      <c r="C12" s="46">
        <v>393</v>
      </c>
      <c r="D12" s="47">
        <v>240</v>
      </c>
      <c r="E12" s="47">
        <v>13.9</v>
      </c>
      <c r="F12" s="47">
        <v>158</v>
      </c>
      <c r="G12" s="47">
        <v>15.15</v>
      </c>
      <c r="H12" s="47">
        <v>18.72</v>
      </c>
      <c r="I12" s="47">
        <v>60.7</v>
      </c>
      <c r="L12" s="25" t="s">
        <v>21</v>
      </c>
    </row>
    <row r="13" spans="2:12" x14ac:dyDescent="0.25">
      <c r="B13" s="45" t="s">
        <v>82</v>
      </c>
      <c r="C13" s="46">
        <v>326</v>
      </c>
      <c r="D13" s="47">
        <v>150</v>
      </c>
      <c r="E13" s="47">
        <v>24.63</v>
      </c>
      <c r="F13" s="47">
        <v>192.1</v>
      </c>
      <c r="G13" s="47">
        <v>31.75</v>
      </c>
      <c r="H13" s="47" t="s">
        <v>49</v>
      </c>
      <c r="I13" s="47">
        <v>33.07</v>
      </c>
      <c r="L13" s="49" t="s">
        <v>99</v>
      </c>
    </row>
    <row r="14" spans="2:12" ht="25.5" x14ac:dyDescent="0.25">
      <c r="B14" s="45" t="s">
        <v>83</v>
      </c>
      <c r="C14" s="46">
        <v>326</v>
      </c>
      <c r="D14" s="47">
        <v>180</v>
      </c>
      <c r="E14" s="47">
        <v>30.83</v>
      </c>
      <c r="F14" s="47">
        <v>192.1</v>
      </c>
      <c r="G14" s="47">
        <v>31.75</v>
      </c>
      <c r="H14" s="47" t="s">
        <v>49</v>
      </c>
      <c r="I14" s="47">
        <v>33.07</v>
      </c>
    </row>
    <row r="15" spans="2:12" x14ac:dyDescent="0.25">
      <c r="B15" s="45" t="s">
        <v>84</v>
      </c>
      <c r="C15" s="46">
        <v>959</v>
      </c>
      <c r="D15" s="47">
        <v>200</v>
      </c>
      <c r="E15" s="47">
        <v>5.4</v>
      </c>
      <c r="F15" s="47">
        <v>163.9</v>
      </c>
      <c r="G15" s="47">
        <v>5.0999999999999996</v>
      </c>
      <c r="H15" s="47">
        <v>6.4</v>
      </c>
      <c r="I15" s="47">
        <v>13.4</v>
      </c>
    </row>
    <row r="16" spans="2:12" x14ac:dyDescent="0.25">
      <c r="B16" s="45" t="s">
        <v>40</v>
      </c>
      <c r="C16" s="46">
        <v>299</v>
      </c>
      <c r="D16" s="47">
        <v>200</v>
      </c>
      <c r="E16" s="47">
        <v>8.1999999999999993</v>
      </c>
      <c r="F16" s="47">
        <v>208</v>
      </c>
      <c r="G16" s="47">
        <v>15.3</v>
      </c>
      <c r="H16" s="47">
        <v>12.4</v>
      </c>
      <c r="I16" s="47">
        <v>8.6</v>
      </c>
    </row>
    <row r="17" spans="2:9" x14ac:dyDescent="0.25">
      <c r="B17" s="45" t="s">
        <v>41</v>
      </c>
      <c r="C17" s="46">
        <v>165</v>
      </c>
      <c r="D17" s="47">
        <v>150</v>
      </c>
      <c r="E17" s="47">
        <v>7.84</v>
      </c>
      <c r="F17" s="47">
        <v>223.2</v>
      </c>
      <c r="G17" s="47">
        <v>8.4</v>
      </c>
      <c r="H17" s="47">
        <v>5.22</v>
      </c>
      <c r="I17" s="47">
        <v>34.74</v>
      </c>
    </row>
    <row r="18" spans="2:9" x14ac:dyDescent="0.25">
      <c r="B18" s="45" t="s">
        <v>42</v>
      </c>
      <c r="C18" s="46">
        <v>168</v>
      </c>
      <c r="D18" s="47">
        <v>200</v>
      </c>
      <c r="E18" s="47">
        <v>10.5</v>
      </c>
      <c r="F18" s="47">
        <v>255.28</v>
      </c>
      <c r="G18" s="47">
        <v>4.5199999999999996</v>
      </c>
      <c r="H18" s="47">
        <v>4.07</v>
      </c>
      <c r="I18" s="47">
        <v>35.46</v>
      </c>
    </row>
    <row r="19" spans="2:9" x14ac:dyDescent="0.25">
      <c r="B19" s="45" t="s">
        <v>43</v>
      </c>
      <c r="C19" s="46">
        <v>411</v>
      </c>
      <c r="D19" s="47">
        <v>250</v>
      </c>
      <c r="E19" s="47">
        <v>11.1</v>
      </c>
      <c r="F19" s="47">
        <v>407.75</v>
      </c>
      <c r="G19" s="47">
        <v>4.09</v>
      </c>
      <c r="H19" s="47">
        <v>6.4</v>
      </c>
      <c r="I19" s="47">
        <v>21.23</v>
      </c>
    </row>
    <row r="20" spans="2:9" ht="15.75" thickBot="1" x14ac:dyDescent="0.3">
      <c r="B20" s="45" t="s">
        <v>44</v>
      </c>
      <c r="C20" s="46">
        <v>304</v>
      </c>
      <c r="D20" s="47">
        <v>250</v>
      </c>
      <c r="E20" s="47">
        <v>10.92</v>
      </c>
      <c r="F20" s="47">
        <v>429.23</v>
      </c>
      <c r="G20" s="47">
        <v>4.8600000000000003</v>
      </c>
      <c r="H20" s="48">
        <v>9.48</v>
      </c>
      <c r="I20" s="47">
        <v>47.16</v>
      </c>
    </row>
    <row r="21" spans="2:9" x14ac:dyDescent="0.25">
      <c r="B21" s="42" t="s">
        <v>45</v>
      </c>
      <c r="C21" s="43">
        <v>864</v>
      </c>
      <c r="D21" s="44">
        <v>200</v>
      </c>
      <c r="E21" s="44">
        <v>5.09</v>
      </c>
      <c r="F21" s="44">
        <v>107.7</v>
      </c>
      <c r="G21" s="44">
        <v>0.54</v>
      </c>
      <c r="H21" s="44">
        <v>0</v>
      </c>
      <c r="I21" s="44">
        <v>27.85</v>
      </c>
    </row>
    <row r="22" spans="2:9" x14ac:dyDescent="0.25">
      <c r="B22" s="45" t="s">
        <v>46</v>
      </c>
      <c r="C22" s="46">
        <v>859</v>
      </c>
      <c r="D22" s="47">
        <v>200</v>
      </c>
      <c r="E22" s="47">
        <v>3.92</v>
      </c>
      <c r="F22" s="47">
        <v>107.7</v>
      </c>
      <c r="G22" s="47">
        <v>0.54</v>
      </c>
      <c r="H22" s="47">
        <v>0</v>
      </c>
      <c r="I22" s="47">
        <v>27.85</v>
      </c>
    </row>
    <row r="23" spans="2:9" x14ac:dyDescent="0.25">
      <c r="B23" s="45" t="s">
        <v>47</v>
      </c>
      <c r="C23" s="46">
        <v>859</v>
      </c>
      <c r="D23" s="47">
        <v>200</v>
      </c>
      <c r="E23" s="47">
        <v>3.8</v>
      </c>
      <c r="F23" s="47">
        <v>111.2</v>
      </c>
      <c r="G23" s="47">
        <v>0.04</v>
      </c>
      <c r="H23" s="47">
        <v>0</v>
      </c>
      <c r="I23" s="47">
        <v>24.76</v>
      </c>
    </row>
    <row r="24" spans="2:9" x14ac:dyDescent="0.25">
      <c r="B24" s="45" t="s">
        <v>85</v>
      </c>
      <c r="C24" s="46">
        <v>643</v>
      </c>
      <c r="D24" s="47">
        <v>90</v>
      </c>
      <c r="E24" s="47">
        <v>19.5</v>
      </c>
      <c r="F24" s="47">
        <v>149.4</v>
      </c>
      <c r="G24" s="47">
        <v>23.52</v>
      </c>
      <c r="H24" s="47">
        <v>31.73</v>
      </c>
      <c r="I24" s="47">
        <v>24.49</v>
      </c>
    </row>
    <row r="25" spans="2:9" x14ac:dyDescent="0.25">
      <c r="B25" s="45" t="s">
        <v>75</v>
      </c>
      <c r="C25" s="46">
        <v>608</v>
      </c>
      <c r="D25" s="47">
        <v>90</v>
      </c>
      <c r="E25" s="47">
        <v>20.350000000000001</v>
      </c>
      <c r="F25" s="47">
        <v>158</v>
      </c>
      <c r="G25" s="47">
        <v>15.4</v>
      </c>
      <c r="H25" s="47">
        <v>14.2</v>
      </c>
      <c r="I25" s="47">
        <v>19.899999999999999</v>
      </c>
    </row>
    <row r="26" spans="2:9" x14ac:dyDescent="0.25">
      <c r="B26" s="45" t="s">
        <v>48</v>
      </c>
      <c r="C26" s="46">
        <v>667</v>
      </c>
      <c r="D26" s="47">
        <v>90</v>
      </c>
      <c r="E26" s="47">
        <v>15.88</v>
      </c>
      <c r="F26" s="47">
        <v>298.75</v>
      </c>
      <c r="G26" s="47">
        <v>31.75</v>
      </c>
      <c r="H26" s="47">
        <v>42.84</v>
      </c>
      <c r="I26" s="47">
        <v>33.07</v>
      </c>
    </row>
    <row r="27" spans="2:9" ht="15.75" thickBot="1" x14ac:dyDescent="0.3">
      <c r="B27" s="45" t="s">
        <v>50</v>
      </c>
      <c r="C27" s="46">
        <v>1183</v>
      </c>
      <c r="D27" s="47">
        <v>200</v>
      </c>
      <c r="E27" s="47">
        <v>2.7</v>
      </c>
      <c r="F27" s="47">
        <v>114.8</v>
      </c>
      <c r="G27" s="47">
        <v>5.0999999999999996</v>
      </c>
      <c r="H27" s="47">
        <v>6.4</v>
      </c>
      <c r="I27" s="47">
        <v>13.4</v>
      </c>
    </row>
    <row r="28" spans="2:9" x14ac:dyDescent="0.25">
      <c r="B28" s="42" t="s">
        <v>51</v>
      </c>
      <c r="C28" s="43">
        <v>309</v>
      </c>
      <c r="D28" s="44">
        <v>150</v>
      </c>
      <c r="E28" s="44">
        <v>6.7</v>
      </c>
      <c r="F28" s="44">
        <v>203</v>
      </c>
      <c r="G28" s="44">
        <v>13.16</v>
      </c>
      <c r="H28" s="44">
        <v>14.03</v>
      </c>
      <c r="I28" s="44">
        <v>86.9</v>
      </c>
    </row>
    <row r="29" spans="2:9" x14ac:dyDescent="0.25">
      <c r="B29" s="45" t="s">
        <v>86</v>
      </c>
      <c r="C29" s="46"/>
      <c r="D29" s="47">
        <v>20</v>
      </c>
      <c r="E29" s="47">
        <v>6.2</v>
      </c>
      <c r="F29" s="47">
        <v>66</v>
      </c>
      <c r="G29" s="47">
        <v>7.91</v>
      </c>
      <c r="H29" s="47">
        <v>8.6999999999999993</v>
      </c>
      <c r="I29" s="47">
        <v>54.4</v>
      </c>
    </row>
    <row r="30" spans="2:9" x14ac:dyDescent="0.25">
      <c r="B30" s="45" t="s">
        <v>87</v>
      </c>
      <c r="C30" s="46">
        <v>70</v>
      </c>
      <c r="D30" s="47">
        <v>60</v>
      </c>
      <c r="E30" s="47">
        <v>6.8</v>
      </c>
      <c r="F30" s="47">
        <v>8.4</v>
      </c>
      <c r="G30" s="47">
        <v>0.48</v>
      </c>
      <c r="H30" s="47">
        <v>0.06</v>
      </c>
      <c r="I30" s="47">
        <v>1.5</v>
      </c>
    </row>
    <row r="31" spans="2:9" x14ac:dyDescent="0.25">
      <c r="B31" s="45" t="s">
        <v>88</v>
      </c>
      <c r="C31" s="46">
        <v>438</v>
      </c>
      <c r="D31" s="47">
        <v>200</v>
      </c>
      <c r="E31" s="47">
        <v>15.8</v>
      </c>
      <c r="F31" s="47">
        <v>316</v>
      </c>
      <c r="G31" s="47">
        <v>14.27</v>
      </c>
      <c r="H31" s="47">
        <v>22.16</v>
      </c>
      <c r="I31" s="47">
        <v>2.65</v>
      </c>
    </row>
    <row r="32" spans="2:9" x14ac:dyDescent="0.25">
      <c r="B32" s="45" t="s">
        <v>52</v>
      </c>
      <c r="C32" s="46">
        <v>646</v>
      </c>
      <c r="D32" s="47">
        <v>200</v>
      </c>
      <c r="E32" s="47">
        <v>26.8</v>
      </c>
      <c r="F32" s="47">
        <v>298.75</v>
      </c>
      <c r="G32" s="47">
        <v>12.16</v>
      </c>
      <c r="H32" s="47">
        <v>16.41</v>
      </c>
      <c r="I32" s="47">
        <v>12.67</v>
      </c>
    </row>
    <row r="33" spans="2:9" x14ac:dyDescent="0.25">
      <c r="B33" s="45" t="s">
        <v>53</v>
      </c>
      <c r="C33" s="46">
        <v>321</v>
      </c>
      <c r="D33" s="47">
        <v>250</v>
      </c>
      <c r="E33" s="47">
        <v>10.4</v>
      </c>
      <c r="F33" s="47">
        <v>139</v>
      </c>
      <c r="G33" s="47">
        <v>5.7</v>
      </c>
      <c r="H33" s="47">
        <v>8.6</v>
      </c>
      <c r="I33" s="47">
        <v>13.7</v>
      </c>
    </row>
    <row r="34" spans="2:9" ht="26.25" thickBot="1" x14ac:dyDescent="0.3">
      <c r="B34" s="45" t="s">
        <v>54</v>
      </c>
      <c r="C34" s="46">
        <v>197</v>
      </c>
      <c r="D34" s="47">
        <v>250</v>
      </c>
      <c r="E34" s="47">
        <v>15.8</v>
      </c>
      <c r="F34" s="47" t="s">
        <v>55</v>
      </c>
      <c r="G34" s="47">
        <v>2.5</v>
      </c>
      <c r="H34" s="47">
        <v>6.25</v>
      </c>
      <c r="I34" s="47">
        <v>20.29</v>
      </c>
    </row>
    <row r="35" spans="2:9" x14ac:dyDescent="0.25">
      <c r="B35" s="42" t="s">
        <v>56</v>
      </c>
      <c r="C35" s="43">
        <v>304</v>
      </c>
      <c r="D35" s="44">
        <v>150</v>
      </c>
      <c r="E35" s="44">
        <v>8.7799999999999994</v>
      </c>
      <c r="F35" s="44">
        <v>252.4</v>
      </c>
      <c r="G35" s="44">
        <v>4.63</v>
      </c>
      <c r="H35" s="44">
        <v>8.4</v>
      </c>
      <c r="I35" s="44">
        <v>30.72</v>
      </c>
    </row>
    <row r="36" spans="2:9" x14ac:dyDescent="0.25">
      <c r="B36" s="45" t="s">
        <v>89</v>
      </c>
      <c r="C36" s="46">
        <v>638</v>
      </c>
      <c r="D36" s="47">
        <v>150</v>
      </c>
      <c r="E36" s="47">
        <v>30.77</v>
      </c>
      <c r="F36" s="47">
        <v>184.8</v>
      </c>
      <c r="G36" s="47">
        <v>15.5</v>
      </c>
      <c r="H36" s="47">
        <v>6.8</v>
      </c>
      <c r="I36" s="47">
        <v>5.6</v>
      </c>
    </row>
    <row r="37" spans="2:9" ht="15" customHeight="1" x14ac:dyDescent="0.25">
      <c r="B37" s="45" t="s">
        <v>57</v>
      </c>
      <c r="C37" s="46">
        <v>486</v>
      </c>
      <c r="D37" s="47">
        <v>150</v>
      </c>
      <c r="E37" s="47">
        <v>7.6</v>
      </c>
      <c r="F37" s="47">
        <v>150</v>
      </c>
      <c r="G37" s="47">
        <v>13.87</v>
      </c>
      <c r="H37" s="47">
        <v>7.85</v>
      </c>
      <c r="I37" s="47">
        <v>6.53</v>
      </c>
    </row>
    <row r="38" spans="2:9" x14ac:dyDescent="0.25">
      <c r="B38" s="45" t="s">
        <v>58</v>
      </c>
      <c r="C38" s="46">
        <v>53</v>
      </c>
      <c r="D38" s="47">
        <v>100</v>
      </c>
      <c r="E38" s="47">
        <v>1.67</v>
      </c>
      <c r="F38" s="47">
        <v>187.24</v>
      </c>
      <c r="G38" s="47">
        <v>1.42</v>
      </c>
      <c r="H38" s="47">
        <v>6.4</v>
      </c>
      <c r="I38" s="47">
        <v>14.6</v>
      </c>
    </row>
    <row r="39" spans="2:9" x14ac:dyDescent="0.25">
      <c r="B39" s="45" t="s">
        <v>59</v>
      </c>
      <c r="C39" s="46">
        <v>53</v>
      </c>
      <c r="D39" s="47">
        <v>100</v>
      </c>
      <c r="E39" s="47">
        <v>1.2</v>
      </c>
      <c r="F39" s="47">
        <v>198.93</v>
      </c>
      <c r="G39" s="47">
        <v>4.1399999999999997</v>
      </c>
      <c r="H39" s="47">
        <v>8.02</v>
      </c>
      <c r="I39" s="47">
        <v>10.95</v>
      </c>
    </row>
    <row r="40" spans="2:9" ht="25.5" x14ac:dyDescent="0.25">
      <c r="B40" s="45" t="s">
        <v>90</v>
      </c>
      <c r="C40" s="46">
        <v>53</v>
      </c>
      <c r="D40" s="47">
        <v>100</v>
      </c>
      <c r="E40" s="47">
        <v>2.1</v>
      </c>
      <c r="F40" s="47">
        <v>140</v>
      </c>
      <c r="G40" s="47">
        <v>1.42</v>
      </c>
      <c r="H40" s="47">
        <v>6.4</v>
      </c>
      <c r="I40" s="47">
        <v>14.6</v>
      </c>
    </row>
    <row r="41" spans="2:9" ht="25.5" x14ac:dyDescent="0.25">
      <c r="B41" s="45" t="s">
        <v>60</v>
      </c>
      <c r="C41" s="46">
        <v>15</v>
      </c>
      <c r="D41" s="47">
        <v>100</v>
      </c>
      <c r="E41" s="47">
        <v>6.2</v>
      </c>
      <c r="F41" s="47">
        <v>8.4</v>
      </c>
      <c r="G41" s="47">
        <v>0.59</v>
      </c>
      <c r="H41" s="47">
        <v>6.69</v>
      </c>
      <c r="I41" s="47">
        <v>2.2400000000000002</v>
      </c>
    </row>
    <row r="42" spans="2:9" ht="25.5" x14ac:dyDescent="0.25">
      <c r="B42" s="45" t="s">
        <v>91</v>
      </c>
      <c r="C42" s="46">
        <v>33</v>
      </c>
      <c r="D42" s="47">
        <v>100</v>
      </c>
      <c r="E42" s="47">
        <v>7.1</v>
      </c>
      <c r="F42" s="47">
        <v>178</v>
      </c>
      <c r="G42" s="47">
        <v>0.86</v>
      </c>
      <c r="H42" s="47">
        <v>3.65</v>
      </c>
      <c r="I42" s="47">
        <v>5.0199999999999996</v>
      </c>
    </row>
    <row r="43" spans="2:9" x14ac:dyDescent="0.25">
      <c r="B43" s="45" t="s">
        <v>61</v>
      </c>
      <c r="C43" s="46">
        <v>171</v>
      </c>
      <c r="D43" s="47">
        <v>260</v>
      </c>
      <c r="E43" s="47">
        <v>12.7</v>
      </c>
      <c r="F43" s="47">
        <v>123</v>
      </c>
      <c r="G43" s="47">
        <v>2</v>
      </c>
      <c r="H43" s="47">
        <v>7</v>
      </c>
      <c r="I43" s="47">
        <v>12.2</v>
      </c>
    </row>
    <row r="44" spans="2:9" x14ac:dyDescent="0.25">
      <c r="B44" s="45" t="s">
        <v>62</v>
      </c>
      <c r="C44" s="46">
        <v>445</v>
      </c>
      <c r="D44" s="47">
        <v>200</v>
      </c>
      <c r="E44" s="47">
        <v>16.8</v>
      </c>
      <c r="F44" s="47">
        <v>76</v>
      </c>
      <c r="G44" s="47">
        <v>1</v>
      </c>
      <c r="H44" s="47">
        <v>0</v>
      </c>
      <c r="I44" s="47">
        <v>18.2</v>
      </c>
    </row>
    <row r="45" spans="2:9" x14ac:dyDescent="0.25">
      <c r="B45" s="45" t="s">
        <v>63</v>
      </c>
      <c r="C45" s="46">
        <v>759</v>
      </c>
      <c r="D45" s="47">
        <v>50</v>
      </c>
      <c r="E45" s="47">
        <v>1.95</v>
      </c>
      <c r="F45" s="47">
        <v>27.4</v>
      </c>
      <c r="G45" s="47">
        <v>1.7</v>
      </c>
      <c r="H45" s="47">
        <v>1</v>
      </c>
      <c r="I45" s="47">
        <v>3.53</v>
      </c>
    </row>
    <row r="46" spans="2:9" x14ac:dyDescent="0.25">
      <c r="B46" s="41" t="s">
        <v>97</v>
      </c>
      <c r="C46" s="36">
        <v>236</v>
      </c>
      <c r="D46" s="36">
        <v>250</v>
      </c>
      <c r="E46" s="36">
        <v>11.1</v>
      </c>
      <c r="F46" s="36">
        <v>147.16</v>
      </c>
      <c r="G46" s="36">
        <v>5.27</v>
      </c>
      <c r="H46" s="35">
        <v>5.27</v>
      </c>
      <c r="I46" s="36">
        <v>19.600000000000001</v>
      </c>
    </row>
    <row r="47" spans="2:9" ht="15.75" thickBot="1" x14ac:dyDescent="0.3">
      <c r="B47" s="45" t="s">
        <v>64</v>
      </c>
      <c r="C47" s="46">
        <v>236</v>
      </c>
      <c r="D47" s="47">
        <v>250</v>
      </c>
      <c r="E47" s="47">
        <v>11.1</v>
      </c>
      <c r="F47" s="47">
        <v>147.16</v>
      </c>
      <c r="G47" s="47">
        <v>5.27</v>
      </c>
      <c r="H47" s="47">
        <v>5.27</v>
      </c>
      <c r="I47" s="47">
        <v>19.600000000000001</v>
      </c>
    </row>
    <row r="48" spans="2:9" x14ac:dyDescent="0.25">
      <c r="B48" s="42" t="s">
        <v>98</v>
      </c>
      <c r="C48" s="43">
        <v>171</v>
      </c>
      <c r="D48" s="44">
        <v>260</v>
      </c>
      <c r="E48" s="44">
        <v>12.7</v>
      </c>
      <c r="F48" s="44">
        <v>123</v>
      </c>
      <c r="G48" s="44">
        <v>2</v>
      </c>
      <c r="H48" s="44">
        <v>7</v>
      </c>
      <c r="I48" s="44">
        <v>12</v>
      </c>
    </row>
    <row r="49" spans="2:9" x14ac:dyDescent="0.25">
      <c r="B49" s="45" t="s">
        <v>65</v>
      </c>
      <c r="C49" s="46">
        <v>206</v>
      </c>
      <c r="D49" s="47">
        <v>250</v>
      </c>
      <c r="E49" s="47">
        <v>10.5</v>
      </c>
      <c r="F49" s="47">
        <v>191</v>
      </c>
      <c r="G49" s="47">
        <v>5.49</v>
      </c>
      <c r="H49" s="47">
        <v>5.28</v>
      </c>
      <c r="I49" s="47">
        <v>16.329999999999998</v>
      </c>
    </row>
    <row r="50" spans="2:9" ht="25.5" x14ac:dyDescent="0.25">
      <c r="B50" s="45" t="s">
        <v>66</v>
      </c>
      <c r="C50" s="46">
        <v>208</v>
      </c>
      <c r="D50" s="47">
        <v>250</v>
      </c>
      <c r="E50" s="47">
        <v>10.5</v>
      </c>
      <c r="F50" s="47">
        <v>184.9</v>
      </c>
      <c r="G50" s="47">
        <v>3.36</v>
      </c>
      <c r="H50" s="47">
        <v>3.53</v>
      </c>
      <c r="I50" s="47">
        <v>8.92</v>
      </c>
    </row>
    <row r="51" spans="2:9" x14ac:dyDescent="0.25">
      <c r="B51" s="45" t="s">
        <v>67</v>
      </c>
      <c r="C51" s="46">
        <v>201</v>
      </c>
      <c r="D51" s="47">
        <v>250</v>
      </c>
      <c r="E51" s="47">
        <v>10.5</v>
      </c>
      <c r="F51" s="47">
        <v>123.2</v>
      </c>
      <c r="G51" s="47">
        <v>1.38</v>
      </c>
      <c r="H51" s="47">
        <v>8.1999999999999993</v>
      </c>
      <c r="I51" s="47">
        <v>14.81</v>
      </c>
    </row>
    <row r="52" spans="2:9" x14ac:dyDescent="0.25">
      <c r="B52" s="45" t="s">
        <v>68</v>
      </c>
      <c r="C52" s="46">
        <v>619</v>
      </c>
      <c r="D52" s="47">
        <v>110</v>
      </c>
      <c r="E52" s="47">
        <v>19.53</v>
      </c>
      <c r="F52" s="47">
        <v>158</v>
      </c>
      <c r="G52" s="47">
        <v>13.6</v>
      </c>
      <c r="H52" s="47">
        <v>9.5</v>
      </c>
      <c r="I52" s="47">
        <v>15.61</v>
      </c>
    </row>
    <row r="53" spans="2:9" x14ac:dyDescent="0.25">
      <c r="B53" s="45" t="s">
        <v>69</v>
      </c>
      <c r="C53" s="46">
        <v>29</v>
      </c>
      <c r="D53" s="47">
        <v>60</v>
      </c>
      <c r="E53" s="47">
        <v>3.07</v>
      </c>
      <c r="F53" s="47">
        <v>122.4</v>
      </c>
      <c r="G53" s="47">
        <v>3.94</v>
      </c>
      <c r="H53" s="47" t="s">
        <v>92</v>
      </c>
      <c r="I53" s="47">
        <v>25.37</v>
      </c>
    </row>
    <row r="54" spans="2:9" x14ac:dyDescent="0.25">
      <c r="B54" s="45" t="s">
        <v>70</v>
      </c>
      <c r="C54" s="46">
        <v>943</v>
      </c>
      <c r="D54" s="47">
        <v>200</v>
      </c>
      <c r="E54" s="47">
        <v>2.2000000000000002</v>
      </c>
      <c r="F54" s="47">
        <v>60.15</v>
      </c>
      <c r="G54" s="47">
        <v>0.13</v>
      </c>
      <c r="H54" s="47">
        <v>0.01</v>
      </c>
      <c r="I54" s="47">
        <v>1.81</v>
      </c>
    </row>
    <row r="55" spans="2:9" x14ac:dyDescent="0.25">
      <c r="B55" s="45" t="s">
        <v>93</v>
      </c>
      <c r="C55" s="46">
        <v>944</v>
      </c>
      <c r="D55" s="47">
        <v>200</v>
      </c>
      <c r="E55" s="47">
        <v>2.5</v>
      </c>
      <c r="F55" s="47">
        <v>60.15</v>
      </c>
      <c r="G55" s="47">
        <v>0.13</v>
      </c>
      <c r="H55" s="47">
        <v>0.01</v>
      </c>
      <c r="I55" s="47">
        <v>1.81</v>
      </c>
    </row>
    <row r="56" spans="2:9" ht="25.5" x14ac:dyDescent="0.25">
      <c r="B56" s="45" t="s">
        <v>71</v>
      </c>
      <c r="C56" s="46">
        <v>187</v>
      </c>
      <c r="D56" s="47">
        <v>250</v>
      </c>
      <c r="E56" s="47">
        <v>12.7</v>
      </c>
      <c r="F56" s="47">
        <v>178.2</v>
      </c>
      <c r="G56" s="47">
        <v>1.74</v>
      </c>
      <c r="H56" s="47">
        <v>5</v>
      </c>
      <c r="I56" s="47">
        <v>9.94</v>
      </c>
    </row>
    <row r="57" spans="2:9" ht="25.5" x14ac:dyDescent="0.25">
      <c r="B57" s="45" t="s">
        <v>94</v>
      </c>
      <c r="C57" s="46">
        <v>124</v>
      </c>
      <c r="D57" s="47">
        <v>250</v>
      </c>
      <c r="E57" s="47">
        <v>15.7</v>
      </c>
      <c r="F57" s="47">
        <v>178.2</v>
      </c>
      <c r="G57" s="47">
        <v>8.3000000000000007</v>
      </c>
      <c r="H57" s="47">
        <v>6.1</v>
      </c>
      <c r="I57" s="47">
        <v>22.32</v>
      </c>
    </row>
    <row r="58" spans="2:9" x14ac:dyDescent="0.25">
      <c r="B58" s="45" t="s">
        <v>95</v>
      </c>
      <c r="C58" s="46">
        <v>187</v>
      </c>
      <c r="D58" s="47">
        <v>250</v>
      </c>
      <c r="E58" s="47">
        <v>15.2</v>
      </c>
      <c r="F58" s="47">
        <v>178.2</v>
      </c>
      <c r="G58" s="47">
        <v>3.36</v>
      </c>
      <c r="H58" s="47">
        <v>3.53</v>
      </c>
      <c r="I58" s="47">
        <v>8.92</v>
      </c>
    </row>
    <row r="59" spans="2:9" s="30" customFormat="1" x14ac:dyDescent="0.25">
      <c r="B59" s="45" t="s">
        <v>72</v>
      </c>
      <c r="C59" s="46">
        <v>209</v>
      </c>
      <c r="D59" s="47">
        <v>60</v>
      </c>
      <c r="E59" s="47">
        <v>10</v>
      </c>
      <c r="F59" s="47">
        <v>63</v>
      </c>
      <c r="G59" s="47">
        <v>5.0999999999999996</v>
      </c>
      <c r="H59" s="47">
        <v>4.5999999999999996</v>
      </c>
      <c r="I59" s="47">
        <v>0.3</v>
      </c>
    </row>
    <row r="60" spans="2:9" x14ac:dyDescent="0.25">
      <c r="B60" s="34"/>
      <c r="C60" s="35"/>
      <c r="D60" s="36"/>
      <c r="E60" s="36"/>
      <c r="F60" s="36"/>
      <c r="G60" s="36"/>
      <c r="H60" s="36"/>
      <c r="I60" s="36"/>
    </row>
    <row r="61" spans="2:9" ht="15.75" thickBot="1" x14ac:dyDescent="0.3">
      <c r="B61" s="34"/>
      <c r="C61" s="35"/>
      <c r="D61" s="36"/>
      <c r="E61" s="36"/>
      <c r="F61" s="36"/>
      <c r="G61" s="36"/>
      <c r="H61" s="36"/>
      <c r="I61" s="36"/>
    </row>
    <row r="62" spans="2:9" x14ac:dyDescent="0.25">
      <c r="B62" s="31"/>
      <c r="C62" s="32"/>
      <c r="D62" s="33"/>
      <c r="E62" s="33"/>
      <c r="F62" s="33"/>
      <c r="G62" s="33"/>
      <c r="H62" s="33"/>
      <c r="I62" s="33"/>
    </row>
    <row r="63" spans="2:9" ht="15.75" thickBot="1" x14ac:dyDescent="0.3">
      <c r="B63" s="34"/>
      <c r="C63" s="35"/>
      <c r="D63" s="36"/>
      <c r="E63" s="36"/>
      <c r="F63" s="36"/>
      <c r="G63" s="36"/>
      <c r="H63" s="36"/>
      <c r="I63" s="36"/>
    </row>
    <row r="64" spans="2:9" x14ac:dyDescent="0.25">
      <c r="B64" s="31"/>
      <c r="C64" s="32"/>
      <c r="D64" s="33"/>
      <c r="E64" s="33"/>
      <c r="F64" s="33"/>
      <c r="G64" s="33"/>
      <c r="H64" s="33"/>
      <c r="I64" s="33"/>
    </row>
    <row r="65" spans="2:9" x14ac:dyDescent="0.25">
      <c r="B65" s="34"/>
      <c r="C65" s="35"/>
      <c r="D65" s="36"/>
      <c r="E65" s="36"/>
      <c r="F65" s="36"/>
      <c r="G65" s="36"/>
      <c r="H65" s="36"/>
      <c r="I65" s="36"/>
    </row>
    <row r="66" spans="2:9" x14ac:dyDescent="0.25">
      <c r="B66" s="34"/>
      <c r="C66" s="35"/>
      <c r="D66" s="36"/>
      <c r="E66" s="36"/>
      <c r="F66" s="36"/>
      <c r="G66" s="36"/>
      <c r="H66" s="36"/>
      <c r="I66" s="36"/>
    </row>
    <row r="67" spans="2:9" x14ac:dyDescent="0.25">
      <c r="B67" s="37"/>
      <c r="C67" s="38"/>
      <c r="D67" s="39"/>
      <c r="E67" s="40"/>
      <c r="F67" s="39"/>
      <c r="G67" s="40"/>
      <c r="H67" s="40"/>
      <c r="I67" s="40"/>
    </row>
  </sheetData>
  <sortState ref="B2:I59">
    <sortCondition ref="B3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34"/>
  <sheetViews>
    <sheetView showGridLines="0" showRowColHeaders="0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</row>
    <row r="2" spans="1:10" x14ac:dyDescent="0.25">
      <c r="A2" s="21"/>
      <c r="B2" s="20"/>
      <c r="C2" s="20"/>
      <c r="D2" s="20"/>
      <c r="E2" s="21"/>
      <c r="F2" s="22"/>
      <c r="G2" s="54" t="s">
        <v>32</v>
      </c>
      <c r="H2" s="55"/>
      <c r="I2" s="55"/>
      <c r="J2" s="55"/>
    </row>
    <row r="3" spans="1:10" x14ac:dyDescent="0.25">
      <c r="A3" s="21"/>
      <c r="B3" s="20"/>
      <c r="C3" s="20"/>
      <c r="D3" s="20"/>
      <c r="E3" s="21"/>
      <c r="F3" s="22"/>
      <c r="G3" s="54"/>
      <c r="H3" s="55"/>
      <c r="I3" s="55"/>
      <c r="J3" s="55"/>
    </row>
    <row r="4" spans="1:10" x14ac:dyDescent="0.25">
      <c r="A4" s="21"/>
      <c r="B4" s="20"/>
      <c r="C4" s="20"/>
      <c r="D4" s="20"/>
      <c r="E4" s="21"/>
      <c r="F4" s="22"/>
      <c r="G4" s="55"/>
      <c r="H4" s="55"/>
      <c r="I4" s="55"/>
      <c r="J4" s="55"/>
    </row>
    <row r="5" spans="1:10" x14ac:dyDescent="0.25">
      <c r="A5" s="21"/>
      <c r="B5" s="20"/>
      <c r="C5" s="20"/>
      <c r="D5" s="20"/>
      <c r="E5" s="21"/>
      <c r="F5" s="22"/>
      <c r="G5" s="55"/>
      <c r="H5" s="55"/>
      <c r="I5" s="55"/>
      <c r="J5" s="55"/>
    </row>
    <row r="6" spans="1:10" x14ac:dyDescent="0.25">
      <c r="A6" s="21"/>
      <c r="B6" s="20"/>
      <c r="C6" s="20"/>
      <c r="D6" s="20"/>
      <c r="E6" s="21"/>
      <c r="F6" s="22"/>
      <c r="G6" s="55"/>
      <c r="H6" s="55"/>
      <c r="I6" s="55"/>
      <c r="J6" s="55"/>
    </row>
    <row r="7" spans="1:10" x14ac:dyDescent="0.25">
      <c r="A7" s="21"/>
      <c r="B7" s="20" t="s">
        <v>33</v>
      </c>
      <c r="D7" s="24">
        <f>МЕНЮ!J1</f>
        <v>45412</v>
      </c>
      <c r="E7" s="21"/>
      <c r="F7" s="22"/>
      <c r="G7" s="56"/>
      <c r="H7" s="56"/>
      <c r="I7" s="56"/>
      <c r="J7" s="56"/>
    </row>
    <row r="8" spans="1:10" x14ac:dyDescent="0.25">
      <c r="B8" s="20"/>
      <c r="C8" s="20"/>
      <c r="D8" s="20"/>
      <c r="E8" s="21"/>
      <c r="F8" s="22"/>
      <c r="G8" s="17"/>
      <c r="H8" s="17"/>
      <c r="I8" s="17"/>
      <c r="J8" s="17"/>
    </row>
    <row r="9" spans="1:10" ht="18.75" x14ac:dyDescent="0.3">
      <c r="A9" t="s">
        <v>0</v>
      </c>
      <c r="B9" s="50" t="s">
        <v>24</v>
      </c>
      <c r="C9" s="20"/>
      <c r="D9" s="20"/>
      <c r="E9" s="17"/>
      <c r="F9" s="17"/>
      <c r="G9" s="17"/>
      <c r="I9" t="s">
        <v>1</v>
      </c>
      <c r="J9" s="23">
        <f>МЕНЮ!J1</f>
        <v>45412</v>
      </c>
    </row>
    <row r="10" spans="1:10" ht="7.5" customHeight="1" thickBot="1" x14ac:dyDescent="0.3"/>
    <row r="11" spans="1:10" ht="15.75" thickBot="1" x14ac:dyDescent="0.3">
      <c r="A11" s="5" t="s">
        <v>2</v>
      </c>
      <c r="B11" s="6" t="s">
        <v>3</v>
      </c>
      <c r="C11" s="6" t="s">
        <v>22</v>
      </c>
      <c r="D11" s="6" t="s">
        <v>4</v>
      </c>
      <c r="E11" s="6" t="s">
        <v>23</v>
      </c>
      <c r="F11" s="6" t="s">
        <v>5</v>
      </c>
      <c r="G11" s="6" t="s">
        <v>6</v>
      </c>
      <c r="H11" s="6" t="s">
        <v>7</v>
      </c>
      <c r="I11" s="6" t="s">
        <v>8</v>
      </c>
      <c r="J11" s="7" t="s">
        <v>9</v>
      </c>
    </row>
    <row r="12" spans="1:10" ht="15.75" thickBot="1" x14ac:dyDescent="0.3">
      <c r="A12" s="1" t="s">
        <v>10</v>
      </c>
      <c r="B12" s="2" t="str">
        <f>МЕНЮ!B4</f>
        <v>гор.блюдо</v>
      </c>
      <c r="C12" s="2">
        <f>МЕНЮ!C4</f>
        <v>393</v>
      </c>
      <c r="D12" s="2" t="str">
        <f>МЕНЮ!D4</f>
        <v>Запеканка мясная макаронная</v>
      </c>
      <c r="E12" s="2">
        <f>МЕНЮ!E4</f>
        <v>240</v>
      </c>
      <c r="F12" s="2">
        <f>МЕНЮ!F4</f>
        <v>13.9</v>
      </c>
      <c r="G12" s="2">
        <f>МЕНЮ!G4</f>
        <v>158</v>
      </c>
      <c r="H12" s="2">
        <f>МЕНЮ!H4</f>
        <v>15.15</v>
      </c>
      <c r="I12" s="2">
        <f>МЕНЮ!I4</f>
        <v>18.72</v>
      </c>
      <c r="J12" s="2">
        <f>МЕНЮ!J4</f>
        <v>60.7</v>
      </c>
    </row>
    <row r="13" spans="1:10" ht="15.75" thickBot="1" x14ac:dyDescent="0.3">
      <c r="A13" s="3"/>
      <c r="B13" s="2" t="str">
        <f>МЕНЮ!B5</f>
        <v>гор.напиток</v>
      </c>
      <c r="C13" s="2">
        <f>МЕНЮ!C5</f>
        <v>943</v>
      </c>
      <c r="D13" s="2" t="str">
        <f>МЕНЮ!D5</f>
        <v>чай  с сахаром</v>
      </c>
      <c r="E13" s="2">
        <f>МЕНЮ!E5</f>
        <v>200</v>
      </c>
      <c r="F13" s="2">
        <f>МЕНЮ!F5</f>
        <v>2.2000000000000002</v>
      </c>
      <c r="G13" s="2">
        <f>МЕНЮ!G5</f>
        <v>60.15</v>
      </c>
      <c r="H13" s="2">
        <f>МЕНЮ!H5</f>
        <v>0.13</v>
      </c>
      <c r="I13" s="2">
        <f>МЕНЮ!I5</f>
        <v>0.01</v>
      </c>
      <c r="J13" s="2">
        <f>МЕНЮ!J5</f>
        <v>1.81</v>
      </c>
    </row>
    <row r="14" spans="1:10" ht="15.75" thickBot="1" x14ac:dyDescent="0.3">
      <c r="A14" s="3"/>
      <c r="B14" s="2" t="str">
        <f>МЕНЮ!B6</f>
        <v>хлеб</v>
      </c>
      <c r="C14" s="2">
        <f>МЕНЮ!C6</f>
        <v>44</v>
      </c>
      <c r="D14" s="2" t="str">
        <f>МЕНЮ!D6</f>
        <v>батон обогащаный йодом</v>
      </c>
      <c r="E14" s="2">
        <f>МЕНЮ!E6</f>
        <v>70</v>
      </c>
      <c r="F14" s="2">
        <f>МЕНЮ!F6</f>
        <v>6.8</v>
      </c>
      <c r="G14" s="2">
        <f>МЕНЮ!G6</f>
        <v>184.8</v>
      </c>
      <c r="H14" s="2">
        <f>МЕНЮ!H6</f>
        <v>2.37</v>
      </c>
      <c r="I14" s="2">
        <f>МЕНЮ!I6</f>
        <v>0.3</v>
      </c>
      <c r="J14" s="2">
        <f>МЕНЮ!J6</f>
        <v>14.49</v>
      </c>
    </row>
    <row r="15" spans="1:10" ht="15.75" thickBot="1" x14ac:dyDescent="0.3">
      <c r="A15" s="3"/>
      <c r="B15" s="2" t="str">
        <f>МЕНЮ!B7</f>
        <v>закуска</v>
      </c>
      <c r="C15" s="2">
        <f>МЕНЮ!C7</f>
        <v>53</v>
      </c>
      <c r="D15" s="2" t="str">
        <f>МЕНЮ!D7</f>
        <v>салат из свежей капусты с морковью</v>
      </c>
      <c r="E15" s="2">
        <f>МЕНЮ!E7</f>
        <v>100</v>
      </c>
      <c r="F15" s="2">
        <f>МЕНЮ!F7</f>
        <v>2.1</v>
      </c>
      <c r="G15" s="2">
        <f>МЕНЮ!G7</f>
        <v>140</v>
      </c>
      <c r="H15" s="2">
        <f>МЕНЮ!H7</f>
        <v>1.42</v>
      </c>
      <c r="I15" s="2">
        <f>МЕНЮ!I7</f>
        <v>6.4</v>
      </c>
      <c r="J15" s="2">
        <f>МЕНЮ!J7</f>
        <v>14.6</v>
      </c>
    </row>
    <row r="16" spans="1:10" ht="15.75" thickBot="1" x14ac:dyDescent="0.3">
      <c r="A16" s="4"/>
      <c r="B16" s="2">
        <f>МЕНЮ!B8</f>
        <v>0</v>
      </c>
      <c r="C16" s="2">
        <f>МЕНЮ!C8</f>
        <v>0</v>
      </c>
      <c r="D16" s="2">
        <f>МЕНЮ!D8</f>
        <v>0</v>
      </c>
      <c r="E16" s="2">
        <f>МЕНЮ!E8</f>
        <v>0</v>
      </c>
      <c r="F16" s="2">
        <f>МЕНЮ!F8</f>
        <v>0</v>
      </c>
      <c r="G16" s="2">
        <f>МЕНЮ!G8</f>
        <v>0</v>
      </c>
      <c r="H16" s="2">
        <f>МЕНЮ!H8</f>
        <v>0</v>
      </c>
      <c r="I16" s="2">
        <f>МЕНЮ!I8</f>
        <v>0</v>
      </c>
      <c r="J16" s="2">
        <f>МЕНЮ!J8</f>
        <v>0</v>
      </c>
    </row>
    <row r="17" spans="1:10" ht="15.75" thickBot="1" x14ac:dyDescent="0.3">
      <c r="A17" s="1" t="s">
        <v>13</v>
      </c>
      <c r="B17" s="2">
        <f>МЕНЮ!B9</f>
        <v>0</v>
      </c>
      <c r="C17" s="2">
        <f>МЕНЮ!C9</f>
        <v>0</v>
      </c>
      <c r="D17" s="2">
        <f>МЕНЮ!D9</f>
        <v>0</v>
      </c>
      <c r="E17" s="2">
        <f>МЕНЮ!E9</f>
        <v>0</v>
      </c>
      <c r="F17" s="2">
        <f>МЕНЮ!F9</f>
        <v>0</v>
      </c>
      <c r="G17" s="2">
        <f>МЕНЮ!G9</f>
        <v>0</v>
      </c>
      <c r="H17" s="2">
        <f>МЕНЮ!H9</f>
        <v>0</v>
      </c>
      <c r="I17" s="2">
        <f>МЕНЮ!I9</f>
        <v>0</v>
      </c>
      <c r="J17" s="2">
        <f>МЕНЮ!J9</f>
        <v>0</v>
      </c>
    </row>
    <row r="18" spans="1:10" ht="15.75" thickBot="1" x14ac:dyDescent="0.3">
      <c r="A18" s="3"/>
      <c r="B18" s="2">
        <f>МЕНЮ!B10</f>
        <v>0</v>
      </c>
      <c r="C18" s="2">
        <f>МЕНЮ!C10</f>
        <v>0</v>
      </c>
      <c r="D18" s="2">
        <f>МЕНЮ!D10</f>
        <v>0</v>
      </c>
      <c r="E18" s="2">
        <f>МЕНЮ!E10</f>
        <v>0</v>
      </c>
      <c r="F18" s="2">
        <f>МЕНЮ!F10</f>
        <v>0</v>
      </c>
      <c r="G18" s="2">
        <f>МЕНЮ!G10</f>
        <v>0</v>
      </c>
      <c r="H18" s="2">
        <f>МЕНЮ!H10</f>
        <v>0</v>
      </c>
      <c r="I18" s="2">
        <f>МЕНЮ!I10</f>
        <v>0</v>
      </c>
      <c r="J18" s="2">
        <f>МЕНЮ!J10</f>
        <v>0</v>
      </c>
    </row>
    <row r="19" spans="1:10" ht="15.75" thickBot="1" x14ac:dyDescent="0.3">
      <c r="A19" s="4"/>
      <c r="B19" s="2">
        <f>МЕНЮ!B11</f>
        <v>0</v>
      </c>
      <c r="C19" s="2">
        <f>МЕНЮ!C11</f>
        <v>0</v>
      </c>
      <c r="D19" s="2">
        <f>МЕНЮ!D11</f>
        <v>0</v>
      </c>
      <c r="E19" s="2">
        <f>МЕНЮ!E11</f>
        <v>0</v>
      </c>
      <c r="F19" s="2">
        <f>МЕНЮ!F11</f>
        <v>0</v>
      </c>
      <c r="G19" s="2">
        <f>МЕНЮ!G11</f>
        <v>0</v>
      </c>
      <c r="H19" s="2">
        <f>МЕНЮ!H11</f>
        <v>0</v>
      </c>
      <c r="I19" s="2">
        <f>МЕНЮ!I11</f>
        <v>0</v>
      </c>
      <c r="J19" s="2">
        <f>МЕНЮ!J11</f>
        <v>0</v>
      </c>
    </row>
    <row r="20" spans="1:10" ht="15.75" thickBot="1" x14ac:dyDescent="0.3">
      <c r="A20" s="3" t="s">
        <v>14</v>
      </c>
      <c r="B20" s="2" t="str">
        <f>МЕНЮ!B12</f>
        <v>1 блюдо</v>
      </c>
      <c r="C20" s="2">
        <f>МЕНЮ!C12</f>
        <v>187</v>
      </c>
      <c r="D20" s="2" t="str">
        <f>МЕНЮ!D12</f>
        <v>Щи со сметаной</v>
      </c>
      <c r="E20" s="2">
        <f>МЕНЮ!E12</f>
        <v>250</v>
      </c>
      <c r="F20" s="2">
        <f>МЕНЮ!F12</f>
        <v>15.2</v>
      </c>
      <c r="G20" s="2">
        <f>МЕНЮ!G12</f>
        <v>178.2</v>
      </c>
      <c r="H20" s="2">
        <f>МЕНЮ!H12</f>
        <v>3.36</v>
      </c>
      <c r="I20" s="2">
        <f>МЕНЮ!I12</f>
        <v>3.53</v>
      </c>
      <c r="J20" s="2">
        <f>МЕНЮ!J12</f>
        <v>8.92</v>
      </c>
    </row>
    <row r="21" spans="1:10" ht="15.75" thickBot="1" x14ac:dyDescent="0.3">
      <c r="A21" s="3"/>
      <c r="B21" s="2" t="str">
        <f>МЕНЮ!B13</f>
        <v>2 блюдо</v>
      </c>
      <c r="C21" s="2">
        <f>МЕНЮ!C13</f>
        <v>326</v>
      </c>
      <c r="D21" s="2" t="str">
        <f>МЕНЮ!D13</f>
        <v>Запеканка творожно-манная со сгущенным молоком</v>
      </c>
      <c r="E21" s="2">
        <f>МЕНЮ!E13</f>
        <v>180</v>
      </c>
      <c r="F21" s="2">
        <f>МЕНЮ!F13</f>
        <v>30.83</v>
      </c>
      <c r="G21" s="2">
        <f>МЕНЮ!G13</f>
        <v>192.1</v>
      </c>
      <c r="H21" s="2">
        <f>МЕНЮ!H13</f>
        <v>31.75</v>
      </c>
      <c r="I21" s="2" t="str">
        <f>МЕНЮ!I13</f>
        <v>42.84</v>
      </c>
      <c r="J21" s="2">
        <f>МЕНЮ!J13</f>
        <v>33.07</v>
      </c>
    </row>
    <row r="22" spans="1:10" ht="15.75" thickBot="1" x14ac:dyDescent="0.3">
      <c r="A22" s="3"/>
      <c r="B22" s="2">
        <f>МЕНЮ!B14</f>
        <v>0</v>
      </c>
      <c r="C22" s="2">
        <f>МЕНЮ!C14</f>
        <v>0</v>
      </c>
      <c r="D22" s="2">
        <f>МЕНЮ!D14</f>
        <v>0</v>
      </c>
      <c r="E22" s="2">
        <f>МЕНЮ!E14</f>
        <v>0</v>
      </c>
      <c r="F22" s="2">
        <f>МЕНЮ!F14</f>
        <v>0</v>
      </c>
      <c r="G22" s="2">
        <f>МЕНЮ!G14</f>
        <v>0</v>
      </c>
      <c r="H22" s="2">
        <f>МЕНЮ!H14</f>
        <v>0</v>
      </c>
      <c r="I22" s="2">
        <f>МЕНЮ!I14</f>
        <v>0</v>
      </c>
      <c r="J22" s="2">
        <f>МЕНЮ!J14</f>
        <v>0</v>
      </c>
    </row>
    <row r="23" spans="1:10" ht="15.75" thickBot="1" x14ac:dyDescent="0.3">
      <c r="A23" s="3"/>
      <c r="B23" s="2" t="str">
        <f>МЕНЮ!B15</f>
        <v>гор.напиток</v>
      </c>
      <c r="C23" s="2">
        <f>МЕНЮ!C15</f>
        <v>859</v>
      </c>
      <c r="D23" s="2" t="str">
        <f>МЕНЮ!D15</f>
        <v>компот из смеси сухофруктов</v>
      </c>
      <c r="E23" s="2">
        <f>МЕНЮ!E15</f>
        <v>200</v>
      </c>
      <c r="F23" s="2">
        <f>МЕНЮ!F15</f>
        <v>3.8</v>
      </c>
      <c r="G23" s="2">
        <f>МЕНЮ!G15</f>
        <v>111.2</v>
      </c>
      <c r="H23" s="2">
        <f>МЕНЮ!H15</f>
        <v>0.04</v>
      </c>
      <c r="I23" s="2">
        <f>МЕНЮ!I15</f>
        <v>0</v>
      </c>
      <c r="J23" s="2">
        <f>МЕНЮ!J15</f>
        <v>24.76</v>
      </c>
    </row>
    <row r="24" spans="1:10" ht="15.75" thickBot="1" x14ac:dyDescent="0.3">
      <c r="A24" s="3"/>
      <c r="B24" s="2" t="str">
        <f>МЕНЮ!B16</f>
        <v>хлеб</v>
      </c>
      <c r="C24" s="2">
        <f>МЕНЮ!C16</f>
        <v>29</v>
      </c>
      <c r="D24" s="2" t="str">
        <f>МЕНЮ!D16</f>
        <v>хлеб ржаной</v>
      </c>
      <c r="E24" s="2">
        <f>МЕНЮ!E16</f>
        <v>60</v>
      </c>
      <c r="F24" s="2">
        <f>МЕНЮ!F16</f>
        <v>3.07</v>
      </c>
      <c r="G24" s="2">
        <f>МЕНЮ!G16</f>
        <v>122.4</v>
      </c>
      <c r="H24" s="2">
        <f>МЕНЮ!H16</f>
        <v>3.94</v>
      </c>
      <c r="I24" s="2" t="str">
        <f>МЕНЮ!I16</f>
        <v>0.51</v>
      </c>
      <c r="J24" s="2">
        <f>МЕНЮ!J16</f>
        <v>25.37</v>
      </c>
    </row>
    <row r="25" spans="1:10" ht="15.75" thickBot="1" x14ac:dyDescent="0.3">
      <c r="A25" s="3"/>
      <c r="B25" s="2" t="str">
        <f>МЕНЮ!B17</f>
        <v>закуска</v>
      </c>
      <c r="C25" s="2">
        <f>МЕНЮ!C17</f>
        <v>53</v>
      </c>
      <c r="D25" s="2" t="str">
        <f>МЕНЮ!D17</f>
        <v>салат из свежей капусты</v>
      </c>
      <c r="E25" s="2">
        <f>МЕНЮ!E17</f>
        <v>100</v>
      </c>
      <c r="F25" s="2">
        <f>МЕНЮ!F17</f>
        <v>2.1</v>
      </c>
      <c r="G25" s="2">
        <f>МЕНЮ!G17</f>
        <v>198.93</v>
      </c>
      <c r="H25" s="2">
        <f>МЕНЮ!H17</f>
        <v>4.1399999999999997</v>
      </c>
      <c r="I25" s="2">
        <f>МЕНЮ!I17</f>
        <v>8.02</v>
      </c>
      <c r="J25" s="2">
        <f>МЕНЮ!J17</f>
        <v>10.95</v>
      </c>
    </row>
    <row r="26" spans="1:10" ht="15.75" thickBot="1" x14ac:dyDescent="0.3">
      <c r="A26" s="3"/>
      <c r="B26" s="2">
        <f>МЕНЮ!B18</f>
        <v>0</v>
      </c>
      <c r="C26" s="2">
        <f>МЕНЮ!C18</f>
        <v>0</v>
      </c>
      <c r="D26" s="2">
        <f>МЕНЮ!D18</f>
        <v>0</v>
      </c>
      <c r="E26" s="2">
        <f>МЕНЮ!E18</f>
        <v>0</v>
      </c>
      <c r="F26" s="2">
        <f>МЕНЮ!F18</f>
        <v>0</v>
      </c>
      <c r="G26" s="2">
        <f>МЕНЮ!G18</f>
        <v>0</v>
      </c>
      <c r="H26" s="2">
        <f>МЕНЮ!H18</f>
        <v>0</v>
      </c>
      <c r="I26" s="2">
        <f>МЕНЮ!I18</f>
        <v>0</v>
      </c>
      <c r="J26" s="2">
        <f>МЕНЮ!J18</f>
        <v>0</v>
      </c>
    </row>
    <row r="27" spans="1:10" ht="15.75" thickBot="1" x14ac:dyDescent="0.3">
      <c r="A27" s="3"/>
      <c r="B27" s="2">
        <f>МЕНЮ!B19</f>
        <v>0</v>
      </c>
      <c r="C27" s="2">
        <f>МЕНЮ!C19</f>
        <v>0</v>
      </c>
      <c r="D27" s="2">
        <f>МЕНЮ!D19</f>
        <v>0</v>
      </c>
      <c r="E27" s="2">
        <f>МЕНЮ!E19</f>
        <v>0</v>
      </c>
      <c r="F27" s="2">
        <f>МЕНЮ!F19</f>
        <v>0</v>
      </c>
      <c r="G27" s="2">
        <f>МЕНЮ!G19</f>
        <v>0</v>
      </c>
      <c r="H27" s="2">
        <f>МЕНЮ!H19</f>
        <v>0</v>
      </c>
      <c r="I27" s="2">
        <f>МЕНЮ!I19</f>
        <v>0</v>
      </c>
      <c r="J27" s="2">
        <f>МЕНЮ!J19</f>
        <v>0</v>
      </c>
    </row>
    <row r="28" spans="1:10" ht="15.75" thickBot="1" x14ac:dyDescent="0.3">
      <c r="A28" s="4"/>
      <c r="B28" s="2">
        <f>МЕНЮ!B20</f>
        <v>0</v>
      </c>
      <c r="C28" s="2">
        <f>МЕНЮ!C20</f>
        <v>0</v>
      </c>
      <c r="D28" s="2">
        <f>МЕНЮ!D20</f>
        <v>0</v>
      </c>
      <c r="E28" s="2">
        <f>МЕНЮ!E20</f>
        <v>0</v>
      </c>
      <c r="F28" s="2">
        <f>МЕНЮ!F20</f>
        <v>0</v>
      </c>
      <c r="G28" s="2">
        <f>МЕНЮ!G20</f>
        <v>0</v>
      </c>
      <c r="H28" s="2">
        <f>МЕНЮ!H20</f>
        <v>0</v>
      </c>
      <c r="I28" s="2">
        <f>МЕНЮ!I20</f>
        <v>0</v>
      </c>
      <c r="J28" s="2">
        <f>МЕНЮ!J20</f>
        <v>0</v>
      </c>
    </row>
    <row r="31" spans="1:10" x14ac:dyDescent="0.25">
      <c r="F31" s="18"/>
      <c r="G31" s="18"/>
      <c r="H31" s="18"/>
      <c r="I31" s="18"/>
    </row>
    <row r="34" spans="2:4" ht="15.75" x14ac:dyDescent="0.25">
      <c r="B34" s="19" t="s">
        <v>100</v>
      </c>
      <c r="C34" s="19"/>
      <c r="D34" s="19"/>
    </row>
  </sheetData>
  <mergeCells count="1">
    <mergeCell ref="G2:J7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Лист1!$L$2:$L$12</xm:f>
          </x14:formula1>
          <xm:sqref>B12:J28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МЕНЮ</vt:lpstr>
      <vt:lpstr>Лист1</vt:lpstr>
      <vt:lpstr>ПЕЧАТЬ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2024-02-06T07:15:06Z</cp:lastPrinted>
  <dcterms:created xsi:type="dcterms:W3CDTF">2015-06-05T18:19:34Z</dcterms:created>
  <dcterms:modified xsi:type="dcterms:W3CDTF">2024-04-26T06:47:43Z</dcterms:modified>
</cp:coreProperties>
</file>