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<sst xmlns="http://schemas.openxmlformats.org/spreadsheetml/2006/main" count="142" uniqueCount="101">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</sst>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97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98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75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70</v>
      </c>
      <c r="D17" s="16" t="s">
        <v>87</v>
      </c>
      <c r="E17" s="14">
        <f>VLOOKUP($D17,Лист1!$B$2:$J$81,3)</f>
        <v>60</v>
      </c>
      <c r="F17" s="14">
        <f>VLOOKUP($D17,Лист1!$B$2:$J$81,4)</f>
        <v>6.8</v>
      </c>
      <c r="G17" s="14">
        <f>VLOOKUP($D17,Лист1!$B$2:$J$81,5)</f>
        <v>8.4</v>
      </c>
      <c r="H17" s="14">
        <f>VLOOKUP($D17,Лист1!$B$2:$J$81,6)</f>
        <v>0.48</v>
      </c>
      <c r="I17" s="14">
        <f>VLOOKUP($D17,Лист1!$B$2:$J$81,7)</f>
        <v>0.06</v>
      </c>
      <c r="J17" s="14">
        <f>VLOOKUP($D17,Лист1!$B$2:$J$81,8)</f>
        <v>1.5</v>
      </c>
    </row>
    <row r="18" spans="1:10" ht="15.75" thickBot="1" x14ac:dyDescent="0.3">
      <c r="A18" s="3"/>
      <c r="B18" s="2" t="s">
        <v>99</v>
      </c>
      <c r="C18" s="14">
        <f>VLOOKUP($D18,Лист1!$B$2:$J$59,2)</f>
        <v>759</v>
      </c>
      <c r="D18" s="16" t="s">
        <v>63</v>
      </c>
      <c r="E18" s="14">
        <f>VLOOKUP($D18,Лист1!$B$2:$J$81,3)</f>
        <v>50</v>
      </c>
      <c r="F18" s="14">
        <v>3.08</v>
      </c>
      <c r="G18" s="14">
        <f>VLOOKUP($D18,Лист1!$B$2:$J$81,5)</f>
        <v>27.4</v>
      </c>
      <c r="H18" s="14">
        <f>VLOOKUP($D18,Лист1!$B$2:$J$81,6)</f>
        <v>1.7</v>
      </c>
      <c r="I18" s="14">
        <f>VLOOKUP($D18,Лист1!$B$2:$J$81,7)</f>
        <v>1</v>
      </c>
      <c r="J18" s="14">
        <f>VLOOKUP($D18,Лист1!$B$2:$J$81,8)</f>
        <v>3.53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36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70</v>
      </c>
      <c r="D25" s="2" t="str">
        <f>МЕНЮ!D17</f>
        <v xml:space="preserve">огурец соленый </v>
      </c>
      <c r="E25" s="2">
        <f>МЕНЮ!E17</f>
        <v>60</v>
      </c>
      <c r="F25" s="2">
        <f>МЕНЮ!F17</f>
        <v>6.8</v>
      </c>
      <c r="G25" s="2">
        <f>МЕНЮ!G17</f>
        <v>8.4</v>
      </c>
      <c r="H25" s="2">
        <f>МЕНЮ!H17</f>
        <v>0.48</v>
      </c>
      <c r="I25" s="2">
        <f>МЕНЮ!I17</f>
        <v>0.06</v>
      </c>
      <c r="J25" s="2">
        <f>МЕНЮ!J17</f>
        <v>1.5</v>
      </c>
    </row>
    <row r="26" spans="1:10" ht="15.75" thickBot="1" x14ac:dyDescent="0.3">
      <c r="A26" s="3"/>
      <c r="B26" s="2" t="str">
        <f>МЕНЮ!B18</f>
        <v>соус</v>
      </c>
      <c r="C26" s="2">
        <f>МЕНЮ!C18</f>
        <v>759</v>
      </c>
      <c r="D26" s="2" t="str">
        <f>МЕНЮ!D18</f>
        <v>соус красный основной</v>
      </c>
      <c r="E26" s="2">
        <f>МЕНЮ!E18</f>
        <v>50</v>
      </c>
      <c r="F26" s="2">
        <f>МЕНЮ!F18</f>
        <v>3.08</v>
      </c>
      <c r="G26" s="2">
        <f>МЕНЮ!G18</f>
        <v>27.4</v>
      </c>
      <c r="H26" s="2">
        <f>МЕНЮ!H18</f>
        <v>1.7</v>
      </c>
      <c r="I26" s="2">
        <f>МЕНЮ!I18</f>
        <v>1</v>
      </c>
      <c r="J26" s="2">
        <f>МЕНЮ!J18</f>
        <v>3.53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2024-05-13T06:53:16Z</dcterms:modified>
</cp:coreProperties>
</file>