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<sst xmlns="http://schemas.openxmlformats.org/spreadsheetml/2006/main" count="140" uniqueCount="101">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</sst>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43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71</v>
      </c>
      <c r="E12" s="14">
        <f>VLOOKUP($D12,Лист1!$B$2:$J$81,3)</f>
        <v>250</v>
      </c>
      <c r="F12" s="14">
        <f>VLOOKUP($D12,Лист1!$B$2:$J$81,4)</f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643</v>
      </c>
      <c r="D13" s="16" t="s">
        <v>85</v>
      </c>
      <c r="E13" s="14">
        <f>VLOOKUP($D13,Лист1!$B$2:$J$81,3)</f>
        <v>90</v>
      </c>
      <c r="F13" s="14">
        <f>VLOOKUP($D13,Лист1!$B$2:$J$81,4)</f>
        <v>19.5</v>
      </c>
      <c r="G13" s="14">
        <f>VLOOKUP($D13,Лист1!$B$2:$J$81,5)</f>
        <v>149.4</v>
      </c>
      <c r="H13" s="14">
        <f>VLOOKUP($D13,Лист1!$B$2:$J$81,6)</f>
        <v>23.52</v>
      </c>
      <c r="I13" s="14">
        <f>VLOOKUP($D13,Лист1!$B$2:$J$81,7)</f>
        <v>31.73</v>
      </c>
      <c r="J13" s="14">
        <f>VLOOKUP($D13,Лист1!$B$2:$J$81,8)</f>
        <v>24.49</v>
      </c>
    </row>
    <row r="14" spans="1:11" ht="15.75" thickBot="1" x14ac:dyDescent="0.3">
      <c r="A14" s="3"/>
      <c r="B14" s="2" t="s">
        <v>73</v>
      </c>
      <c r="C14" s="14">
        <f>VLOOKUP($D14,Лист1!$B$2:$J$59,2)</f>
        <v>304</v>
      </c>
      <c r="D14" s="16" t="s">
        <v>56</v>
      </c>
      <c r="E14" s="14">
        <f>VLOOKUP($D14,Лист1!$B$2:$J$81,3)</f>
        <v>150</v>
      </c>
      <c r="F14" s="14">
        <f>VLOOKUP($D14,Лист1!$B$2:$J$81,4)</f>
        <v>8.7799999999999994</v>
      </c>
      <c r="G14" s="14">
        <f>VLOOKUP($D14,Лист1!$B$2:$J$81,5)</f>
        <v>252.4</v>
      </c>
      <c r="H14" s="14">
        <f>VLOOKUP($D14,Лист1!$B$2:$J$81,6)</f>
        <v>4.63</v>
      </c>
      <c r="I14" s="14">
        <f>VLOOKUP($D14,Лист1!$B$2:$J$81,7)</f>
        <v>8.4</v>
      </c>
      <c r="J14" s="14">
        <f>VLOOKUP($D14,Лист1!$B$2:$J$81,8)</f>
        <v>30.72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v>3.85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91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819.34999999999991</v>
      </c>
    </row>
    <row r="22" spans="1:10" ht="15.75" thickBot="1" x14ac:dyDescent="0.3">
      <c r="D22" t="s">
        <v>36</v>
      </c>
      <c r="E22">
        <f>SUM(E12:E20)</f>
        <v>850</v>
      </c>
      <c r="F22">
        <f>SUM(F12:F20)</f>
        <v>55.000000000000007</v>
      </c>
      <c r="G22">
        <f>SUM(G12:G20)</f>
        <v>988.1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643</v>
      </c>
      <c r="D21" s="2" t="str">
        <f>МЕНЮ!D13</f>
        <v>котлета из мяса птицы</v>
      </c>
      <c r="E21" s="2">
        <f>МЕНЮ!E13</f>
        <v>90</v>
      </c>
      <c r="F21" s="2">
        <f>МЕНЮ!F13</f>
        <v>19.5</v>
      </c>
      <c r="G21" s="2">
        <f>МЕНЮ!G13</f>
        <v>149.4</v>
      </c>
      <c r="H21" s="2">
        <f>МЕНЮ!H13</f>
        <v>23.52</v>
      </c>
      <c r="I21" s="2">
        <f>МЕНЮ!I13</f>
        <v>31.73</v>
      </c>
      <c r="J21" s="2">
        <f>МЕНЮ!J13</f>
        <v>24.49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304</v>
      </c>
      <c r="D22" s="2" t="str">
        <f>МЕНЮ!D14</f>
        <v>рис отварной рассыпчатый</v>
      </c>
      <c r="E22" s="2">
        <f>МЕНЮ!E14</f>
        <v>150</v>
      </c>
      <c r="F22" s="2">
        <f>МЕНЮ!F14</f>
        <v>8.7799999999999994</v>
      </c>
      <c r="G22" s="2">
        <f>МЕНЮ!G14</f>
        <v>252.4</v>
      </c>
      <c r="H22" s="2">
        <f>МЕНЮ!H14</f>
        <v>4.63</v>
      </c>
      <c r="I22" s="2">
        <f>МЕНЮ!I14</f>
        <v>8.4</v>
      </c>
      <c r="J22" s="2">
        <f>МЕНЮ!J14</f>
        <v>30.72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3.85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2024-05-13T07:08:57Z</dcterms:modified>
</cp:coreProperties>
</file>