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<sst xmlns="http://schemas.openxmlformats.org/spreadsheetml/2006/main" count="136" uniqueCount="101">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</sst>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45432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476</v>
      </c>
      <c r="D4" s="16" t="s">
        <v>81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17.3</v>
      </c>
      <c r="I4" s="14">
        <f>VLOOKUP($D4,Лист1!$B$2:$J$81,7)</f>
        <v>8.9</v>
      </c>
      <c r="J4" s="14">
        <f>VLOOKUP($D4,Лист1!$B$2:$J$81,8)</f>
        <v>22.8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90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61</v>
      </c>
      <c r="E12" s="14">
        <f>VLOOKUP($D12,Лист1!$B$2:$J$81,3)</f>
        <v>260</v>
      </c>
      <c r="F12" s="14">
        <v>10.5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12.2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590</v>
      </c>
      <c r="D13" s="16" t="s">
        <v>39</v>
      </c>
      <c r="E13" s="14">
        <f>VLOOKUP($D13,Лист1!$B$2:$J$81,3)</f>
        <v>230</v>
      </c>
      <c r="F13" s="14">
        <f>VLOOKUP($D13,Лист1!$B$2:$J$81,4)</f>
        <v>35.700000000000003</v>
      </c>
      <c r="G13" s="14">
        <f>VLOOKUP($D13,Лист1!$B$2:$J$81,5)</f>
        <v>384.24</v>
      </c>
      <c r="H13" s="14">
        <f>VLOOKUP($D13,Лист1!$B$2:$J$81,6)</f>
        <v>17.64</v>
      </c>
      <c r="I13" s="14">
        <f>VLOOKUP($D13,Лист1!$B$2:$J$81,7)</f>
        <v>23.8</v>
      </c>
      <c r="J13" s="14">
        <f>VLOOKUP($D13,Лист1!$B$2:$J$81,8)</f>
        <v>18.37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>
        <f>VLOOKUP($D14,Лист1!$B$2:$J$81,4)</f>
        <v>0</v>
      </c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12</v>
      </c>
      <c r="C15" s="14">
        <f>VLOOKUP($D15,Лист1!$B$2:$J$59,2)</f>
        <v>864</v>
      </c>
      <c r="D15" s="16" t="s">
        <v>45</v>
      </c>
      <c r="E15" s="14">
        <f>VLOOKUP($D15,Лист1!$B$2:$J$81,3)</f>
        <v>200</v>
      </c>
      <c r="F15" s="14">
        <v>5.3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v>3.5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36</v>
      </c>
      <c r="E22">
        <f>SUM(E12:E20)</f>
        <v>750</v>
      </c>
      <c r="F22">
        <f>SUM(F12:F20)</f>
        <v>55</v>
      </c>
      <c r="G22">
        <f>SUM(G12:G20)</f>
        <v>737.34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7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45432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45432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свекольник со сметаной</v>
      </c>
      <c r="E20" s="2">
        <f>МЕНЮ!E12</f>
        <v>260</v>
      </c>
      <c r="F20" s="2">
        <f>МЕНЮ!F12</f>
        <v>10.5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12.2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590</v>
      </c>
      <c r="D21" s="2" t="str">
        <f>МЕНЮ!D13</f>
        <v>жаркое по-домашнему</v>
      </c>
      <c r="E21" s="2">
        <f>МЕНЮ!E13</f>
        <v>230</v>
      </c>
      <c r="F21" s="2">
        <f>МЕНЮ!F13</f>
        <v>35.700000000000003</v>
      </c>
      <c r="G21" s="2">
        <f>МЕНЮ!G13</f>
        <v>384.24</v>
      </c>
      <c r="H21" s="2">
        <f>МЕНЮ!H13</f>
        <v>17.64</v>
      </c>
      <c r="I21" s="2">
        <f>МЕНЮ!I13</f>
        <v>23.8</v>
      </c>
      <c r="J21" s="2">
        <f>МЕНЮ!J13</f>
        <v>18.37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864</v>
      </c>
      <c r="D23" s="2" t="str">
        <f>МЕНЮ!D15</f>
        <v>кисель из  концентрата</v>
      </c>
      <c r="E23" s="2">
        <f>МЕНЮ!E15</f>
        <v>200</v>
      </c>
      <c r="F23" s="2">
        <f>МЕНЮ!F15</f>
        <v>5.3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3.5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2024-05-17T07:50:57Z</cp:lastPrinted>
  <dcterms:created xsi:type="dcterms:W3CDTF">2015-06-05T18:19:34Z</dcterms:created>
  <dcterms:modified xsi:type="dcterms:W3CDTF">2024-05-17T07:51:18Z</dcterms:modified>
</cp:coreProperties>
</file>