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<sst xmlns="http://schemas.openxmlformats.org/spreadsheetml/2006/main" count="140" uniqueCount="101">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</sst>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45541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42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15</v>
      </c>
      <c r="C6" s="14">
        <f>VLOOKUP($D6,Лист1!$B$2:$J$59,2)</f>
        <v>209</v>
      </c>
      <c r="D6" s="16" t="s">
        <v>72</v>
      </c>
      <c r="E6" s="14">
        <f>VLOOKUP($D6,Лист1!$B$2:$J$81,3)</f>
        <v>60</v>
      </c>
      <c r="F6" s="14">
        <f>VLOOKUP($D6,Лист1!$B$2:$J$81,4)</f>
        <v>10</v>
      </c>
      <c r="G6" s="14">
        <f>VLOOKUP($D6,Лист1!$B$2:$J$81,5)</f>
        <v>63</v>
      </c>
      <c r="H6" s="14">
        <f>VLOOKUP($D6,Лист1!$B$2:$J$81,6)</f>
        <v>5.0999999999999996</v>
      </c>
      <c r="I6" s="14">
        <f>VLOOKUP($D6,Лист1!$B$2:$J$81,7)</f>
        <v>4.5999999999999996</v>
      </c>
      <c r="J6" s="14">
        <f>VLOOKUP($D6,Лист1!$B$2:$J$81,8)</f>
        <v>0.3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37</v>
      </c>
      <c r="E7" s="14">
        <f>VLOOKUP($D7,Лист1!$B$2:$J$81,3)</f>
        <v>70</v>
      </c>
      <c r="F7" s="14">
        <v>2.2999999999999998</v>
      </c>
      <c r="G7" s="14">
        <f>VLOOKUP($D7,Лист1!$B$2:$J$81,5)</f>
        <v>184.8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197</v>
      </c>
      <c r="D12" s="16" t="s">
        <v>54</v>
      </c>
      <c r="E12" s="14">
        <f>VLOOKUP($D12,Лист1!$B$2:$J$81,3)</f>
        <v>250</v>
      </c>
      <c r="F12" s="14">
        <f>VLOOKUP($D12,Лист1!$B$2:$J$81,4)</f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619</v>
      </c>
      <c r="D13" s="16" t="s">
        <v>68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73</v>
      </c>
      <c r="C14" s="14">
        <f>VLOOKUP($D14,Лист1!$B$2:$J$59,2)</f>
        <v>299</v>
      </c>
      <c r="D14" s="16" t="s">
        <v>40</v>
      </c>
      <c r="E14" s="14">
        <f>VLOOKUP($D14,Лист1!$B$2:$J$81,3)</f>
        <v>200</v>
      </c>
      <c r="F14" s="14">
        <f>VLOOKUP($D14,Лист1!$B$2:$J$81,4)</f>
        <v>8.1999999999999993</v>
      </c>
      <c r="G14" s="14">
        <f>VLOOKUP($D14,Лист1!$B$2:$J$81,5)</f>
        <v>208</v>
      </c>
      <c r="H14" s="14">
        <f>VLOOKUP($D14,Лист1!$B$2:$J$81,6)</f>
        <v>15.3</v>
      </c>
      <c r="I14" s="14">
        <f>VLOOKUP($D14,Лист1!$B$2:$J$81,7)</f>
        <v>12.4</v>
      </c>
      <c r="J14" s="14">
        <f>VLOOKUP($D14,Лист1!$B$2:$J$81,8)</f>
        <v>8.6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60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563.23</v>
      </c>
    </row>
    <row r="22" spans="1:10" ht="15.75" thickBot="1" x14ac:dyDescent="0.3">
      <c r="D22" t="s">
        <v>36</v>
      </c>
      <c r="E22">
        <f>SUM(E12:E20)</f>
        <v>920</v>
      </c>
      <c r="F22">
        <f>SUM(F12:F20)</f>
        <v>55.000000000000007</v>
      </c>
      <c r="G22">
        <f>SUM(G12:G20)</f>
        <v>556.94999999999993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45541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45541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закуска</v>
      </c>
      <c r="C14" s="2">
        <f>МЕНЮ!C6</f>
        <v>209</v>
      </c>
      <c r="D14" s="2" t="str">
        <f>МЕНЮ!D6</f>
        <v>яйцо вареное</v>
      </c>
      <c r="E14" s="2">
        <f>МЕНЮ!E6</f>
        <v>60</v>
      </c>
      <c r="F14" s="2">
        <f>МЕНЮ!F6</f>
        <v>10</v>
      </c>
      <c r="G14" s="2">
        <f>МЕНЮ!G6</f>
        <v>63</v>
      </c>
      <c r="H14" s="2">
        <f>МЕНЮ!H6</f>
        <v>5.0999999999999996</v>
      </c>
      <c r="I14" s="2">
        <f>МЕНЮ!I6</f>
        <v>4.5999999999999996</v>
      </c>
      <c r="J14" s="2">
        <f>МЕНЮ!J6</f>
        <v>0.3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 обогащаный йодом</v>
      </c>
      <c r="E15" s="2">
        <f>МЕНЮ!E7</f>
        <v>70</v>
      </c>
      <c r="F15" s="2">
        <f>МЕНЮ!F7</f>
        <v>2.2999999999999998</v>
      </c>
      <c r="G15" s="2">
        <f>МЕНЮ!G7</f>
        <v>184.8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299</v>
      </c>
      <c r="D22" s="2" t="str">
        <f>МЕНЮ!D14</f>
        <v>картофельное пюре</v>
      </c>
      <c r="E22" s="2">
        <f>МЕНЮ!E14</f>
        <v>200</v>
      </c>
      <c r="F22" s="2">
        <f>МЕНЮ!F14</f>
        <v>8.1999999999999993</v>
      </c>
      <c r="G22" s="2">
        <f>МЕНЮ!G14</f>
        <v>208</v>
      </c>
      <c r="H22" s="2">
        <f>МЕНЮ!H14</f>
        <v>15.3</v>
      </c>
      <c r="I22" s="2">
        <f>МЕНЮ!I14</f>
        <v>12.4</v>
      </c>
      <c r="J22" s="2">
        <f>МЕНЮ!J14</f>
        <v>8.6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2024-09-04T08:14:37Z</cp:lastPrinted>
  <dcterms:created xsi:type="dcterms:W3CDTF">2015-06-05T18:19:34Z</dcterms:created>
  <dcterms:modified xsi:type="dcterms:W3CDTF">2024-09-04T08:15:03Z</dcterms:modified>
</cp:coreProperties>
</file>