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8" i="1" l="1"/>
  <c r="J17" i="1" l="1"/>
  <c r="I17" i="1"/>
  <c r="H17" i="1"/>
  <c r="G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<sst xmlns="http://schemas.openxmlformats.org/spreadsheetml/2006/main" count="138" uniqueCount="101">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</sst>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45545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57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73</v>
      </c>
      <c r="C6" s="14">
        <f>VLOOKUP($D6,Лист1!$B$2:$J$59,2)</f>
        <v>309</v>
      </c>
      <c r="D6" s="16" t="s">
        <v>51</v>
      </c>
      <c r="E6" s="14">
        <f>VLOOKUP($D6,Лист1!$B$2:$J$81,3)</f>
        <v>150</v>
      </c>
      <c r="F6" s="14">
        <f>VLOOKUP($D6,Лист1!$B$2:$J$81,4)</f>
        <v>6.7</v>
      </c>
      <c r="G6" s="14">
        <f>VLOOKUP($D6,Лист1!$B$2:$J$81,5)</f>
        <v>203</v>
      </c>
      <c r="H6" s="14">
        <f>VLOOKUP($D6,Лист1!$B$2:$J$81,6)</f>
        <v>13.16</v>
      </c>
      <c r="I6" s="14">
        <f>VLOOKUP($D6,Лист1!$B$2:$J$81,7)</f>
        <v>14.03</v>
      </c>
      <c r="J6" s="14">
        <f>VLOOKUP($D6,Лист1!$B$2:$J$81,8)</f>
        <v>86.9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8.5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52</v>
      </c>
      <c r="E13" s="14">
        <f>VLOOKUP($D13,Лист1!$B$2:$J$81,3)</f>
        <v>200</v>
      </c>
      <c r="F13" s="14">
        <v>27.61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45</v>
      </c>
      <c r="E15" s="14">
        <f>VLOOKUP($D15,Лист1!$B$2:$J$81,3)</f>
        <v>200</v>
      </c>
      <c r="F15" s="14">
        <f>VLOOKUP($D15,Лист1!$B$2:$J$81,4)</f>
        <v>5.09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5.8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v>5.7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45545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45545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гарнир</v>
      </c>
      <c r="C14" s="2">
        <f>МЕНЮ!C6</f>
        <v>309</v>
      </c>
      <c r="D14" s="2" t="str">
        <f>МЕНЮ!D6</f>
        <v>макароны отварные</v>
      </c>
      <c r="E14" s="2">
        <f>МЕНЮ!E6</f>
        <v>150</v>
      </c>
      <c r="F14" s="2">
        <f>МЕНЮ!F6</f>
        <v>6.7</v>
      </c>
      <c r="G14" s="2">
        <f>МЕНЮ!G6</f>
        <v>203</v>
      </c>
      <c r="H14" s="2">
        <f>МЕНЮ!H6</f>
        <v>13.16</v>
      </c>
      <c r="I14" s="2">
        <f>МЕНЮ!I6</f>
        <v>14.03</v>
      </c>
      <c r="J14" s="2">
        <f>МЕНЮ!J6</f>
        <v>86.9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8.5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5.09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5.8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5.7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2024-09-06T10:57:27Z</dcterms:modified>
</cp:coreProperties>
</file>