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4\"/>
    </mc:Choice>
  </mc:AlternateContent>
  <bookViews>
    <workbookView xWindow="0" yWindow="0" windowWidth="20490" windowHeight="7650" activeTab="2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5" i="1"/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<sst xmlns="http://schemas.openxmlformats.org/spreadsheetml/2006/main" count="138" uniqueCount="101">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</sst>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45572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393</v>
      </c>
      <c r="D4" s="16" t="s">
        <v>73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15.15</v>
      </c>
      <c r="I4" s="14">
        <f>VLOOKUP($D4,Лист1!$B$2:$J$81,7)</f>
        <v>18.72</v>
      </c>
      <c r="J4" s="14">
        <f>VLOOKUP($D4,Лист1!$B$2:$J$81,8)</f>
        <v>60.7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89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94</v>
      </c>
      <c r="E12" s="14">
        <f>VLOOKUP($D12,Лист1!$B$2:$J$81,3)</f>
        <v>250</v>
      </c>
      <c r="F12" s="14">
        <f>VLOOKUP($D12,Лист1!$B$2:$J$81,4)</f>
        <v>15.2</v>
      </c>
      <c r="G12" s="14">
        <f>VLOOKUP($D12,Лист1!$B$2:$J$81,5)</f>
        <v>178.2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82</v>
      </c>
      <c r="E13" s="14">
        <f>VLOOKUP($D13,Лист1!$B$2:$J$81,3)</f>
        <v>180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15</v>
      </c>
      <c r="C14" s="14">
        <f>VLOOKUP($D14,Лист1!$B$2:$J$59,2)</f>
        <v>53</v>
      </c>
      <c r="D14" s="16" t="s">
        <v>58</v>
      </c>
      <c r="E14" s="14">
        <f>VLOOKUP($D14,Лист1!$B$2:$J$81,3)</f>
        <v>100</v>
      </c>
      <c r="F14" s="14">
        <v>2.1</v>
      </c>
      <c r="G14" s="14">
        <f>VLOOKUP($D14,Лист1!$B$2:$J$81,5)</f>
        <v>198.93</v>
      </c>
      <c r="H14" s="14">
        <f>VLOOKUP($D14,Лист1!$B$2:$J$81,6)</f>
        <v>4.1399999999999997</v>
      </c>
      <c r="I14" s="14">
        <f>VLOOKUP($D14,Лист1!$B$2:$J$81,7)</f>
        <v>8.02</v>
      </c>
      <c r="J14" s="14">
        <f>VLOOKUP($D14,Лист1!$B$2:$J$81,8)</f>
        <v>10.95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46</v>
      </c>
      <c r="E15" s="14">
        <f>VLOOKUP($D15,Лист1!$B$2:$J$81,3)</f>
        <v>200</v>
      </c>
      <c r="F15" s="14">
        <f>VLOOKUP($D15,Лист1!$B$2:$J$81,4)</f>
        <v>3.8</v>
      </c>
      <c r="G15" s="14">
        <f>VLOOKUP($D15,Лист1!$B$2:$J$81,5)</f>
        <v>111.2</v>
      </c>
      <c r="H15" s="14">
        <f>VLOOKUP($D15,Лист1!$B$2:$J$81,6)</f>
        <v>0.04</v>
      </c>
      <c r="I15" s="14">
        <f>VLOOKUP($D15,Лист1!$B$2:$J$81,7)</f>
        <v>0</v>
      </c>
      <c r="J15" s="14">
        <f>VLOOKUP($D15,Лист1!$B$2:$J$81,8)</f>
        <v>24.76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68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35</v>
      </c>
      <c r="E22">
        <f>SUM(E12:E20)</f>
        <v>790</v>
      </c>
      <c r="F22">
        <f>SUM(F12:F20)</f>
        <v>55</v>
      </c>
      <c r="G22">
        <f>SUM(G12:G20)</f>
        <v>802.83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abSelected="1" workbookViewId="0">
      <selection activeCell="G2" sqref="G2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45572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45572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393</v>
      </c>
      <c r="D12" s="2" t="str">
        <f>МЕНЮ!D4</f>
        <v>Запеканка мясная макаронная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15.15</v>
      </c>
      <c r="I12" s="2">
        <f>МЕНЮ!I4</f>
        <v>18.72</v>
      </c>
      <c r="J12" s="2">
        <f>МЕНЮ!J4</f>
        <v>60.7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со сметаной</v>
      </c>
      <c r="E20" s="2">
        <f>МЕНЮ!E12</f>
        <v>250</v>
      </c>
      <c r="F20" s="2">
        <f>МЕНЮ!F12</f>
        <v>15.2</v>
      </c>
      <c r="G20" s="2">
        <f>МЕНЮ!G12</f>
        <v>178.2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закуска</v>
      </c>
      <c r="C22" s="2">
        <f>МЕНЮ!C14</f>
        <v>53</v>
      </c>
      <c r="D22" s="2" t="str">
        <f>МЕНЮ!D14</f>
        <v>салат из свежей капусты</v>
      </c>
      <c r="E22" s="2">
        <f>МЕНЮ!E14</f>
        <v>100</v>
      </c>
      <c r="F22" s="2">
        <f>МЕНЮ!F14</f>
        <v>2.1</v>
      </c>
      <c r="G22" s="2">
        <f>МЕНЮ!G14</f>
        <v>198.93</v>
      </c>
      <c r="H22" s="2">
        <f>МЕНЮ!H14</f>
        <v>4.1399999999999997</v>
      </c>
      <c r="I22" s="2">
        <f>МЕНЮ!I14</f>
        <v>8.02</v>
      </c>
      <c r="J22" s="2">
        <f>МЕНЮ!J14</f>
        <v>10.95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смеси сухофруктов</v>
      </c>
      <c r="E23" s="2">
        <f>МЕНЮ!E15</f>
        <v>200</v>
      </c>
      <c r="F23" s="2">
        <f>МЕНЮ!F15</f>
        <v>3.8</v>
      </c>
      <c r="G23" s="2">
        <f>МЕНЮ!G15</f>
        <v>111.2</v>
      </c>
      <c r="H23" s="2">
        <f>МЕНЮ!H15</f>
        <v>0.04</v>
      </c>
      <c r="I23" s="2">
        <f>МЕНЮ!I15</f>
        <v>0</v>
      </c>
      <c r="J23" s="2">
        <f>МЕНЮ!J15</f>
        <v>24.76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2024-10-03T07:10:35Z</cp:lastPrinted>
  <dcterms:created xsi:type="dcterms:W3CDTF">2015-06-05T18:19:34Z</dcterms:created>
  <dcterms:modified xsi:type="dcterms:W3CDTF">2024-10-03T07:10:49Z</dcterms:modified>
</cp:coreProperties>
</file>