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<sst xmlns="http://schemas.openxmlformats.org/spreadsheetml/2006/main" count="142" uniqueCount="101">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</sst>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5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vertical="center" wrapText="1"/>
    </xf>
    <xf numFmtId="0" fontId="0" fillId="0" borderId="0" xfId="0" applyAlignment="1"/>
    <xf numFmtId="0" fontId="6" fillId="0" borderId="0" xfId="0" applyFont="1" applyBorder="1" applyAlignment="1">
      <alignment vertical="top" wrapText="1"/>
    </xf>
    <xf numFmtId="0" fontId="8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9" fillId="5" borderId="6" xfId="0" applyFont="1" applyFill="1" applyBorder="1" applyAlignment="1" applyProtection="1">
      <alignment vertical="top" wrapText="1"/>
      <protection locked="0"/>
    </xf>
    <xf numFmtId="0" fontId="9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6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7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10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0" fontId="1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45582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57" t="s">
        <v>96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75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97</v>
      </c>
      <c r="E12" s="14">
        <f>VLOOKUP($D12,Лист1!$B$2:$J$81,3)</f>
        <v>260</v>
      </c>
      <c r="F12" s="14"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74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72</v>
      </c>
      <c r="C14" s="14">
        <f>VLOOKUP($D14,Лист1!$B$2:$J$59,2)</f>
        <v>309</v>
      </c>
      <c r="D14" s="16" t="s">
        <v>50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12</v>
      </c>
      <c r="C16" s="14">
        <f>VLOOKUP($D16,Лист1!$B$2:$J$59,2)</f>
        <v>943</v>
      </c>
      <c r="D16" s="16" t="s">
        <v>69</v>
      </c>
      <c r="E16" s="14">
        <f>VLOOKUP($D16,Лист1!$B$2:$J$81,3)</f>
        <v>200</v>
      </c>
      <c r="F16" s="14">
        <f>VLOOKUP($D16,Лист1!$B$2:$J$81,4)</f>
        <v>2.2000000000000002</v>
      </c>
      <c r="G16" s="14">
        <f>VLOOKUP($D16,Лист1!$B$2:$J$81,5)</f>
        <v>60.15</v>
      </c>
      <c r="H16" s="14">
        <f>VLOOKUP($D16,Лист1!$B$2:$J$81,6)</f>
        <v>0.13</v>
      </c>
      <c r="I16" s="14">
        <f>VLOOKUP($D16,Лист1!$B$2:$J$81,7)</f>
        <v>0.01</v>
      </c>
      <c r="J16" s="14">
        <f>VLOOKUP($D16,Лист1!$B$2:$J$81,8)</f>
        <v>1.81</v>
      </c>
    </row>
    <row r="17" spans="1:10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v>3.08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 t="s">
        <v>15</v>
      </c>
      <c r="C18" s="14">
        <f>VLOOKUP($D18,Лист1!$B$2:$J$59,2)</f>
        <v>70</v>
      </c>
      <c r="D18" s="16" t="s">
        <v>86</v>
      </c>
      <c r="E18" s="14">
        <f>VLOOKUP($D18,Лист1!$B$2:$J$81,3)</f>
        <v>60</v>
      </c>
      <c r="F18" s="14">
        <f>VLOOKUP($D18,Лист1!$B$2:$J$81,4)</f>
        <v>6.8</v>
      </c>
      <c r="G18" s="14">
        <f>VLOOKUP($D18,Лист1!$B$2:$J$81,5)</f>
        <v>8.4</v>
      </c>
      <c r="H18" s="14">
        <f>VLOOKUP($D18,Лист1!$B$2:$J$81,6)</f>
        <v>0.48</v>
      </c>
      <c r="I18" s="14">
        <f>VLOOKUP($D18,Лист1!$B$2:$J$81,7)</f>
        <v>0.06</v>
      </c>
      <c r="J18" s="14">
        <f>VLOOKUP($D18,Лист1!$B$2:$J$81,8)</f>
        <v>1.5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35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45582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45582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гор.напиток</v>
      </c>
      <c r="C24" s="2">
        <f>МЕНЮ!C16</f>
        <v>943</v>
      </c>
      <c r="D24" s="2" t="str">
        <f>МЕНЮ!D16</f>
        <v>чай  с сахаром</v>
      </c>
      <c r="E24" s="2">
        <f>МЕНЮ!E16</f>
        <v>200</v>
      </c>
      <c r="F24" s="2">
        <f>МЕНЮ!F16</f>
        <v>2.2000000000000002</v>
      </c>
      <c r="G24" s="2">
        <f>МЕНЮ!G16</f>
        <v>60.15</v>
      </c>
      <c r="H24" s="2">
        <f>МЕНЮ!H16</f>
        <v>0.13</v>
      </c>
      <c r="I24" s="2">
        <f>МЕНЮ!I16</f>
        <v>0.01</v>
      </c>
      <c r="J24" s="2">
        <f>МЕНЮ!J16</f>
        <v>1.81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3.08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 t="str">
        <f>МЕНЮ!B18</f>
        <v>закуска</v>
      </c>
      <c r="C26" s="2">
        <f>МЕНЮ!C18</f>
        <v>70</v>
      </c>
      <c r="D26" s="2" t="str">
        <f>МЕНЮ!D18</f>
        <v xml:space="preserve">огурец соленый </v>
      </c>
      <c r="E26" s="2">
        <f>МЕНЮ!E18</f>
        <v>60</v>
      </c>
      <c r="F26" s="2">
        <f>МЕНЮ!F18</f>
        <v>6.8</v>
      </c>
      <c r="G26" s="2">
        <f>МЕНЮ!G18</f>
        <v>8.4</v>
      </c>
      <c r="H26" s="2">
        <f>МЕНЮ!H18</f>
        <v>0.48</v>
      </c>
      <c r="I26" s="2">
        <f>МЕНЮ!I18</f>
        <v>0.06</v>
      </c>
      <c r="J26" s="2">
        <f>МЕНЮ!J18</f>
        <v>1.5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2024-10-16T06:28:58Z</cp:lastPrinted>
  <dcterms:created xsi:type="dcterms:W3CDTF">2015-06-05T18:19:34Z</dcterms:created>
  <dcterms:modified xsi:type="dcterms:W3CDTF">2024-10-16T06:32:51Z</dcterms:modified>
</cp:coreProperties>
</file>