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<sst xmlns="http://schemas.openxmlformats.org/spreadsheetml/2006/main" count="137" uniqueCount="101">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</sst>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45635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50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4.5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58</v>
      </c>
      <c r="E7" s="14">
        <f>VLOOKUP($D7,Лист1!$B$2:$J$81,3)</f>
        <v>100</v>
      </c>
      <c r="F7" s="14">
        <f>VLOOKUP($D7,Лист1!$B$2:$J$81,4)</f>
        <v>1.2</v>
      </c>
      <c r="G7" s="14">
        <f>VLOOKUP($D7,Лист1!$B$2:$J$81,5)</f>
        <v>198.93</v>
      </c>
      <c r="H7" s="14">
        <f>VLOOKUP($D7,Лист1!$B$2:$J$81,6)</f>
        <v>4.1399999999999997</v>
      </c>
      <c r="I7" s="14">
        <f>VLOOKUP($D7,Лист1!$B$2:$J$81,7)</f>
        <v>8.02</v>
      </c>
      <c r="J7" s="14">
        <f>VLOOKUP($D7,Лист1!$B$2:$J$81,8)</f>
        <v>10.95</v>
      </c>
    </row>
    <row r="8" spans="1:11" ht="15.75" thickBot="1" x14ac:dyDescent="0.3">
      <c r="A8" s="4"/>
      <c r="B8" s="2" t="s">
        <v>15</v>
      </c>
      <c r="C8" s="14">
        <f>VLOOKUP($D8,Лист1!$B$2:$J$59,2)</f>
        <v>209</v>
      </c>
      <c r="D8" s="16" t="s">
        <v>71</v>
      </c>
      <c r="E8" s="14">
        <f>VLOOKUP($D8,Лист1!$B$2:$J$81,3)</f>
        <v>60</v>
      </c>
      <c r="F8" s="14">
        <f>VLOOKUP($D8,Лист1!$B$2:$J$81,4)</f>
        <v>10</v>
      </c>
      <c r="G8" s="14">
        <f>VLOOKUP($D8,Лист1!$B$2:$J$81,5)</f>
        <v>63</v>
      </c>
      <c r="H8" s="14">
        <f>VLOOKUP($D8,Лист1!$B$2:$J$81,6)</f>
        <v>5.0999999999999996</v>
      </c>
      <c r="I8" s="14">
        <f>VLOOKUP($D8,Лист1!$B$2:$J$81,7)</f>
        <v>4.5999999999999996</v>
      </c>
      <c r="J8" s="14">
        <f>VLOOKUP($D8,Лист1!$B$2:$J$81,8)</f>
        <v>0.3</v>
      </c>
    </row>
    <row r="9" spans="1:11" ht="15.75" thickBot="1" x14ac:dyDescent="0.3">
      <c r="A9" s="1"/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93</v>
      </c>
      <c r="E12" s="14">
        <f>VLOOKUP($D12,Лист1!$B$2:$J$81,3)</f>
        <v>250</v>
      </c>
      <c r="F12" s="14"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82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 t="s">
        <v>12</v>
      </c>
      <c r="C14" s="14">
        <f>VLOOKUP($D14,Лист1!$B$2:$J$59,2)</f>
        <v>959</v>
      </c>
      <c r="D14" s="16" t="s">
        <v>83</v>
      </c>
      <c r="E14" s="14">
        <f>VLOOKUP($D14,Лист1!$B$2:$J$81,3)</f>
        <v>200</v>
      </c>
      <c r="F14" s="14">
        <v>5.4</v>
      </c>
      <c r="G14" s="14">
        <f>VLOOKUP($D14,Лист1!$B$2:$J$81,5)</f>
        <v>163.9</v>
      </c>
      <c r="H14" s="14">
        <f>VLOOKUP($D14,Лист1!$B$2:$J$81,6)</f>
        <v>5.0999999999999996</v>
      </c>
      <c r="I14" s="14">
        <f>VLOOKUP($D14,Лист1!$B$2:$J$81,7)</f>
        <v>6.4</v>
      </c>
      <c r="J14" s="14">
        <f>VLOOKUP($D14,Лист1!$B$2:$J$81,8)</f>
        <v>13.4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35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45635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4.5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</v>
      </c>
      <c r="E15" s="2">
        <f>МЕНЮ!E7</f>
        <v>100</v>
      </c>
      <c r="F15" s="2">
        <f>МЕНЮ!F7</f>
        <v>1.2</v>
      </c>
      <c r="G15" s="2">
        <f>МЕНЮ!G7</f>
        <v>198.93</v>
      </c>
      <c r="H15" s="2">
        <f>МЕНЮ!H7</f>
        <v>4.1399999999999997</v>
      </c>
      <c r="I15" s="2">
        <f>МЕНЮ!I7</f>
        <v>8.02</v>
      </c>
      <c r="J15" s="2">
        <f>МЕНЮ!J7</f>
        <v>10.95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209</v>
      </c>
      <c r="D16" s="2" t="str">
        <f>МЕНЮ!D8</f>
        <v>яйцо вареное</v>
      </c>
      <c r="E16" s="2">
        <f>МЕНЮ!E8</f>
        <v>60</v>
      </c>
      <c r="F16" s="2">
        <f>МЕНЮ!F8</f>
        <v>10</v>
      </c>
      <c r="G16" s="2">
        <f>МЕНЮ!G8</f>
        <v>63</v>
      </c>
      <c r="H16" s="2">
        <f>МЕНЮ!H8</f>
        <v>5.0999999999999996</v>
      </c>
      <c r="I16" s="2">
        <f>МЕНЮ!I8</f>
        <v>4.5999999999999996</v>
      </c>
      <c r="J16" s="2">
        <f>МЕНЮ!J8</f>
        <v>0.3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959</v>
      </c>
      <c r="D22" s="2" t="str">
        <f>МЕНЮ!D14</f>
        <v>какао на молоке</v>
      </c>
      <c r="E22" s="2">
        <f>МЕНЮ!E14</f>
        <v>200</v>
      </c>
      <c r="F22" s="2">
        <f>МЕНЮ!F14</f>
        <v>5.4</v>
      </c>
      <c r="G22" s="2">
        <f>МЕНЮ!G14</f>
        <v>163.9</v>
      </c>
      <c r="H22" s="2">
        <f>МЕНЮ!H14</f>
        <v>5.0999999999999996</v>
      </c>
      <c r="I22" s="2">
        <f>МЕНЮ!I14</f>
        <v>6.4</v>
      </c>
      <c r="J22" s="2">
        <f>МЕНЮ!J14</f>
        <v>13.4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2024-12-05T08:24:44Z</cp:lastPrinted>
  <dcterms:created xsi:type="dcterms:W3CDTF">2015-06-05T18:19:34Z</dcterms:created>
  <dcterms:modified xsi:type="dcterms:W3CDTF">2024-12-05T10:54:15Z</dcterms:modified>
</cp:coreProperties>
</file>