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<sst xmlns="http://schemas.openxmlformats.org/spreadsheetml/2006/main" count="139" uniqueCount="101">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</sst>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A9" sqref="A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45637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43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76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/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64</v>
      </c>
      <c r="E12" s="14">
        <f>VLOOKUP($D12,Лист1!$B$2:$J$81,3)</f>
        <v>250</v>
      </c>
      <c r="F12" s="14"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47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33</v>
      </c>
      <c r="C14" s="14">
        <f>VLOOKUP($D14,Лист1!$B$2:$J$59,2)</f>
        <v>445</v>
      </c>
      <c r="D14" s="16" t="s">
        <v>61</v>
      </c>
      <c r="E14" s="14">
        <f>VLOOKUP($D14,Лист1!$B$2:$J$81,3)</f>
        <v>200</v>
      </c>
      <c r="F14" s="14">
        <v>16.8</v>
      </c>
      <c r="G14" s="14">
        <f>VLOOKUP($D14,Лист1!$B$2:$J$81,5)</f>
        <v>76</v>
      </c>
      <c r="H14" s="14">
        <f>VLOOKUP($D14,Лист1!$B$2:$J$81,6)</f>
        <v>1</v>
      </c>
      <c r="I14" s="14">
        <f>VLOOKUP($D14,Лист1!$B$2:$J$81,7)</f>
        <v>0</v>
      </c>
      <c r="J14" s="14">
        <f>VLOOKUP($D14,Лист1!$B$2:$J$81,8)</f>
        <v>18.2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165</v>
      </c>
      <c r="D16" s="16" t="s">
        <v>78</v>
      </c>
      <c r="E16" s="14">
        <f>VLOOKUP($D16,Лист1!$B$2:$J$81,3)</f>
        <v>150</v>
      </c>
      <c r="F16" s="14">
        <f>VLOOKUP($D16,Лист1!$B$2:$J$81,4)</f>
        <v>6.8</v>
      </c>
      <c r="G16" s="14">
        <f>VLOOKUP($D16,Лист1!$B$2:$J$81,5)</f>
        <v>205.6</v>
      </c>
      <c r="H16" s="14">
        <f>VLOOKUP($D16,Лист1!$B$2:$J$81,6)</f>
        <v>8.4</v>
      </c>
      <c r="I16" s="14">
        <f>VLOOKUP($D16,Лист1!$B$2:$J$81,7)</f>
        <v>5.22</v>
      </c>
      <c r="J16" s="14">
        <f>VLOOKUP($D16,Лист1!$B$2:$J$81,8)</f>
        <v>34.74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35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45637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45637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445</v>
      </c>
      <c r="D22" s="2" t="str">
        <f>МЕНЮ!D14</f>
        <v>сок яблочный</v>
      </c>
      <c r="E22" s="2">
        <f>МЕНЮ!E14</f>
        <v>200</v>
      </c>
      <c r="F22" s="2">
        <f>МЕНЮ!F14</f>
        <v>16.8</v>
      </c>
      <c r="G22" s="2">
        <f>МЕНЮ!G14</f>
        <v>76</v>
      </c>
      <c r="H22" s="2">
        <f>МЕНЮ!H14</f>
        <v>1</v>
      </c>
      <c r="I22" s="2">
        <f>МЕНЮ!I14</f>
        <v>0</v>
      </c>
      <c r="J22" s="2">
        <f>МЕНЮ!J14</f>
        <v>18.2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165</v>
      </c>
      <c r="D24" s="2" t="str">
        <f>МЕНЮ!D16</f>
        <v>гречка рассыпчатая</v>
      </c>
      <c r="E24" s="2">
        <f>МЕНЮ!E16</f>
        <v>150</v>
      </c>
      <c r="F24" s="2">
        <f>МЕНЮ!F16</f>
        <v>6.8</v>
      </c>
      <c r="G24" s="2">
        <f>МЕНЮ!G16</f>
        <v>205.6</v>
      </c>
      <c r="H24" s="2">
        <f>МЕНЮ!H16</f>
        <v>8.4</v>
      </c>
      <c r="I24" s="2">
        <f>МЕНЮ!I16</f>
        <v>5.22</v>
      </c>
      <c r="J24" s="2">
        <f>МЕНЮ!J16</f>
        <v>34.74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2024-12-05T08:32:43Z</cp:lastPrinted>
  <dcterms:created xsi:type="dcterms:W3CDTF">2015-06-05T18:19:34Z</dcterms:created>
  <dcterms:modified xsi:type="dcterms:W3CDTF">2024-12-05T10:54:42Z</dcterms:modified>
</cp:coreProperties>
</file>