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M25" i="1" s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M24" i="1" s="1"/>
  <c r="E4" i="1"/>
  <c r="L24" i="1" s="1"/>
  <c r="C4" i="1"/>
  <c r="N25" i="1" l="1"/>
  <c r="L25" i="1"/>
  <c r="N2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<sst xmlns="http://schemas.openxmlformats.org/spreadsheetml/2006/main" count="139" uniqueCount="101">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</sst>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23</v>
      </c>
      <c r="C1" s="54"/>
      <c r="D1" s="55"/>
      <c r="E1" t="s">
        <v>19</v>
      </c>
      <c r="F1" s="9"/>
      <c r="I1" t="s">
        <v>1</v>
      </c>
      <c r="J1" s="8">
        <v>45643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42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68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20</v>
      </c>
      <c r="C6" s="14">
        <f>VLOOKUP($D6,Лист1!$B$2:$J$59,2)</f>
        <v>44</v>
      </c>
      <c r="D6" s="16" t="s">
        <v>35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20</v>
      </c>
      <c r="C7" s="14">
        <f>VLOOKUP($D7,Лист1!$B$2:$J$59,2)</f>
        <v>0</v>
      </c>
      <c r="D7" s="16" t="s">
        <v>75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/>
      <c r="D8" s="16"/>
      <c r="E8" s="14"/>
      <c r="F8" s="14"/>
      <c r="G8" s="14"/>
      <c r="H8" s="14"/>
      <c r="I8" s="14"/>
      <c r="J8" s="14"/>
    </row>
    <row r="9" spans="1:11" ht="15.75" thickBot="1" x14ac:dyDescent="0.3">
      <c r="A9" s="1"/>
      <c r="B9" s="2"/>
      <c r="C9" s="14"/>
      <c r="D9" s="16"/>
      <c r="E9" s="14"/>
      <c r="F9" s="14"/>
      <c r="G9" s="14"/>
      <c r="H9" s="14"/>
      <c r="I9" s="14"/>
      <c r="J9" s="14"/>
      <c r="K9" s="13"/>
    </row>
    <row r="10" spans="1:11" ht="15.75" thickBot="1" x14ac:dyDescent="0.3">
      <c r="A10" s="3"/>
      <c r="B10" s="2"/>
      <c r="C10" s="14"/>
      <c r="D10" s="16"/>
      <c r="E10" s="14"/>
      <c r="F10" s="14"/>
      <c r="G10" s="14"/>
      <c r="H10" s="14"/>
      <c r="I10" s="14"/>
      <c r="J10" s="14"/>
    </row>
    <row r="11" spans="1:11" ht="15.75" thickBot="1" x14ac:dyDescent="0.3">
      <c r="A11" s="4"/>
      <c r="B11" s="2"/>
      <c r="C11" s="14"/>
      <c r="D11" s="16"/>
      <c r="E11" s="14"/>
      <c r="F11" s="14"/>
      <c r="G11" s="14"/>
      <c r="H11" s="14"/>
      <c r="I11" s="14"/>
      <c r="J11" s="14"/>
    </row>
    <row r="12" spans="1:11" ht="15.75" thickBot="1" x14ac:dyDescent="0.3">
      <c r="A12" s="3" t="s">
        <v>13</v>
      </c>
      <c r="B12" s="2" t="s">
        <v>15</v>
      </c>
      <c r="C12" s="14">
        <f>VLOOKUP($D12,Лист1!$B$2:$J$59,2)</f>
        <v>206</v>
      </c>
      <c r="D12" s="16" t="s">
        <v>63</v>
      </c>
      <c r="E12" s="14">
        <f>VLOOKUP($D12,Лист1!$B$2:$J$81,3)</f>
        <v>250</v>
      </c>
      <c r="F12" s="14"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16</v>
      </c>
      <c r="C13" s="14">
        <f>VLOOKUP($D13,Лист1!$B$2:$J$59,2)</f>
        <v>667</v>
      </c>
      <c r="D13" s="16" t="s">
        <v>46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32</v>
      </c>
      <c r="C14" s="14">
        <f>VLOOKUP($D14,Лист1!$B$2:$J$59,2)</f>
        <v>445</v>
      </c>
      <c r="D14" s="16" t="s">
        <v>60</v>
      </c>
      <c r="E14" s="14">
        <f>VLOOKUP($D14,Лист1!$B$2:$J$81,3)</f>
        <v>200</v>
      </c>
      <c r="F14" s="14">
        <v>16.8</v>
      </c>
      <c r="G14" s="14">
        <f>VLOOKUP($D14,Лист1!$B$2:$J$81,5)</f>
        <v>76</v>
      </c>
      <c r="H14" s="14">
        <f>VLOOKUP($D14,Лист1!$B$2:$J$81,6)</f>
        <v>1</v>
      </c>
      <c r="I14" s="14">
        <f>VLOOKUP($D14,Лист1!$B$2:$J$81,7)</f>
        <v>0</v>
      </c>
      <c r="J14" s="14">
        <f>VLOOKUP($D14,Лист1!$B$2:$J$81,8)</f>
        <v>18.2</v>
      </c>
    </row>
    <row r="15" spans="1:11" ht="15.75" thickBot="1" x14ac:dyDescent="0.3">
      <c r="A15" s="3"/>
      <c r="B15" s="2" t="s">
        <v>99</v>
      </c>
      <c r="C15" s="14">
        <f>VLOOKUP($D15,Лист1!$B$2:$J$59,2)</f>
        <v>29</v>
      </c>
      <c r="D15" s="16" t="s">
        <v>67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71</v>
      </c>
      <c r="C16" s="14">
        <f>VLOOKUP($D16,Лист1!$B$2:$J$59,2)</f>
        <v>165</v>
      </c>
      <c r="D16" s="16" t="s">
        <v>77</v>
      </c>
      <c r="E16" s="14">
        <f>VLOOKUP($D16,Лист1!$B$2:$J$81,3)</f>
        <v>150</v>
      </c>
      <c r="F16" s="14">
        <f>VLOOKUP($D16,Лист1!$B$2:$J$81,4)</f>
        <v>6.8</v>
      </c>
      <c r="G16" s="14">
        <f>VLOOKUP($D16,Лист1!$B$2:$J$81,5)</f>
        <v>205.6</v>
      </c>
      <c r="H16" s="14">
        <f>VLOOKUP($D16,Лист1!$B$2:$J$81,6)</f>
        <v>8.4</v>
      </c>
      <c r="I16" s="14">
        <f>VLOOKUP($D16,Лист1!$B$2:$J$81,7)</f>
        <v>5.22</v>
      </c>
      <c r="J16" s="14">
        <f>VLOOKUP($D16,Лист1!$B$2:$J$81,8)</f>
        <v>34.74</v>
      </c>
    </row>
    <row r="17" spans="1:14" ht="15.75" thickBot="1" x14ac:dyDescent="0.3">
      <c r="A17" s="3"/>
      <c r="B17" s="2" t="s">
        <v>96</v>
      </c>
      <c r="C17" s="14">
        <f>VLOOKUP($D17,Лист1!$B$2:$J$59,2)</f>
        <v>759</v>
      </c>
      <c r="D17" s="16" t="s">
        <v>61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4" ht="15.75" thickBot="1" x14ac:dyDescent="0.3">
      <c r="A18" s="3"/>
      <c r="B18" s="2"/>
      <c r="C18" s="14"/>
      <c r="D18" s="16"/>
      <c r="E18" s="14"/>
      <c r="F18" s="14"/>
      <c r="G18" s="14"/>
      <c r="H18" s="14"/>
      <c r="I18" s="14"/>
      <c r="J18" s="14"/>
    </row>
    <row r="19" spans="1:14" ht="15.75" thickBot="1" x14ac:dyDescent="0.3">
      <c r="A19" s="3"/>
      <c r="B19" s="2"/>
      <c r="C19" s="14"/>
      <c r="D19" s="16"/>
      <c r="E19" s="14"/>
      <c r="F19" s="14"/>
      <c r="G19" s="14"/>
      <c r="H19" s="14"/>
      <c r="I19" s="14"/>
      <c r="J19" s="14"/>
    </row>
    <row r="20" spans="1:14" ht="15.75" thickBot="1" x14ac:dyDescent="0.3">
      <c r="A20" s="4"/>
      <c r="B20" s="52"/>
      <c r="C20" s="14"/>
      <c r="D20" s="16"/>
      <c r="E20" s="14"/>
      <c r="F20" s="14"/>
      <c r="G20" s="14"/>
      <c r="H20" s="14"/>
      <c r="I20" s="14"/>
      <c r="J20" s="14"/>
    </row>
    <row r="22" spans="1:14" ht="15.75" thickBot="1" x14ac:dyDescent="0.3"/>
    <row r="23" spans="1:14" ht="15.75" thickBot="1" x14ac:dyDescent="0.3">
      <c r="F23" s="10"/>
      <c r="G23" s="11"/>
      <c r="H23" s="11"/>
      <c r="I23" s="11"/>
    </row>
    <row r="24" spans="1:14" x14ac:dyDescent="0.25">
      <c r="K24" s="51" t="s">
        <v>33</v>
      </c>
      <c r="L24" s="51">
        <f>SUM($E$4:$E$8)</f>
        <v>570</v>
      </c>
      <c r="M24" s="51">
        <f>SUM($F$4:$F$8)</f>
        <v>25</v>
      </c>
      <c r="N24" s="51">
        <f>SUM($G$4:$G$8)</f>
        <v>786.18000000000006</v>
      </c>
    </row>
    <row r="25" spans="1:14" x14ac:dyDescent="0.25">
      <c r="K25" s="51" t="s">
        <v>34</v>
      </c>
      <c r="L25" s="51">
        <f>SUM($E$12:$E$20)</f>
        <v>800</v>
      </c>
      <c r="M25" s="51">
        <f>SUM($F$12:$F$20)</f>
        <v>55.000000000000007</v>
      </c>
      <c r="N25" s="51">
        <f>SUM($G$12:$G$20)</f>
        <v>921.15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24</v>
      </c>
      <c r="C1" s="15" t="s">
        <v>21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74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15</v>
      </c>
    </row>
    <row r="4" spans="2:12" ht="15.75" thickBot="1" x14ac:dyDescent="0.3">
      <c r="B4" s="45" t="s">
        <v>35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16</v>
      </c>
    </row>
    <row r="5" spans="2:12" x14ac:dyDescent="0.25">
      <c r="B5" s="45" t="s">
        <v>75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71</v>
      </c>
    </row>
    <row r="6" spans="2:12" x14ac:dyDescent="0.25">
      <c r="B6" s="45" t="s">
        <v>76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36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14</v>
      </c>
    </row>
    <row r="8" spans="2:12" x14ac:dyDescent="0.25">
      <c r="B8" s="45" t="s">
        <v>77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32</v>
      </c>
    </row>
    <row r="9" spans="2:12" x14ac:dyDescent="0.25">
      <c r="B9" s="45" t="s">
        <v>78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17</v>
      </c>
    </row>
    <row r="10" spans="2:12" ht="15.75" thickBot="1" x14ac:dyDescent="0.3">
      <c r="B10" s="45" t="s">
        <v>37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17</v>
      </c>
    </row>
    <row r="11" spans="2:12" x14ac:dyDescent="0.25">
      <c r="B11" s="42" t="s">
        <v>79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18</v>
      </c>
    </row>
    <row r="12" spans="2:12" x14ac:dyDescent="0.25">
      <c r="B12" s="45" t="s">
        <v>72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20</v>
      </c>
    </row>
    <row r="13" spans="2:12" x14ac:dyDescent="0.25">
      <c r="B13" s="45" t="s">
        <v>80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47</v>
      </c>
      <c r="I13" s="47">
        <v>33.07</v>
      </c>
      <c r="L13" s="49" t="s">
        <v>96</v>
      </c>
    </row>
    <row r="14" spans="2:12" ht="25.5" x14ac:dyDescent="0.25">
      <c r="B14" s="45" t="s">
        <v>81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47</v>
      </c>
      <c r="I14" s="47">
        <v>33.07</v>
      </c>
      <c r="L14" s="25" t="s">
        <v>99</v>
      </c>
    </row>
    <row r="15" spans="2:12" x14ac:dyDescent="0.25">
      <c r="B15" s="45" t="s">
        <v>82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100</v>
      </c>
    </row>
    <row r="16" spans="2:12" x14ac:dyDescent="0.25">
      <c r="B16" s="45" t="s">
        <v>38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39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40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41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42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43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44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45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83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73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46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48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49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84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85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86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50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51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52</v>
      </c>
      <c r="C34" s="46">
        <v>197</v>
      </c>
      <c r="D34" s="47">
        <v>250</v>
      </c>
      <c r="E34" s="47">
        <v>15.8</v>
      </c>
      <c r="F34" s="47" t="s">
        <v>53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54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87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55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56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57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88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58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89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59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60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61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94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62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95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63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64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65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66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67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90</v>
      </c>
      <c r="I53" s="47">
        <v>25.37</v>
      </c>
    </row>
    <row r="54" spans="2:9" x14ac:dyDescent="0.25">
      <c r="B54" s="45" t="s">
        <v>68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91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69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92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93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70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6" t="s">
        <v>98</v>
      </c>
      <c r="H2" s="57"/>
      <c r="I2" s="57"/>
      <c r="J2" s="57"/>
    </row>
    <row r="3" spans="1:10" x14ac:dyDescent="0.25">
      <c r="A3" s="21"/>
      <c r="B3" s="20"/>
      <c r="C3" s="20"/>
      <c r="D3" s="20"/>
      <c r="E3" s="21"/>
      <c r="F3" s="22"/>
      <c r="G3" s="56"/>
      <c r="H3" s="57"/>
      <c r="I3" s="57"/>
      <c r="J3" s="57"/>
    </row>
    <row r="4" spans="1:10" x14ac:dyDescent="0.25">
      <c r="A4" s="21"/>
      <c r="B4" s="20"/>
      <c r="C4" s="20"/>
      <c r="D4" s="20"/>
      <c r="E4" s="21"/>
      <c r="F4" s="22"/>
      <c r="G4" s="57"/>
      <c r="H4" s="57"/>
      <c r="I4" s="57"/>
      <c r="J4" s="57"/>
    </row>
    <row r="5" spans="1:10" x14ac:dyDescent="0.25">
      <c r="A5" s="21"/>
      <c r="B5" s="20"/>
      <c r="C5" s="20"/>
      <c r="D5" s="20"/>
      <c r="E5" s="21"/>
      <c r="F5" s="22"/>
      <c r="G5" s="57"/>
      <c r="H5" s="57"/>
      <c r="I5" s="57"/>
      <c r="J5" s="57"/>
    </row>
    <row r="6" spans="1:10" x14ac:dyDescent="0.25">
      <c r="A6" s="21"/>
      <c r="B6" s="20"/>
      <c r="C6" s="20"/>
      <c r="D6" s="20"/>
      <c r="E6" s="21"/>
      <c r="F6" s="22"/>
      <c r="G6" s="57"/>
      <c r="H6" s="57"/>
      <c r="I6" s="57"/>
      <c r="J6" s="57"/>
    </row>
    <row r="7" spans="1:10" x14ac:dyDescent="0.25">
      <c r="A7" s="21"/>
      <c r="B7" s="20" t="s">
        <v>31</v>
      </c>
      <c r="D7" s="24">
        <f>МЕНЮ!J1</f>
        <v>45643</v>
      </c>
      <c r="E7" s="21"/>
      <c r="F7" s="22"/>
      <c r="G7" s="58"/>
      <c r="H7" s="58"/>
      <c r="I7" s="58"/>
      <c r="J7" s="58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23</v>
      </c>
      <c r="C9" s="20"/>
      <c r="D9" s="20"/>
      <c r="E9" s="17"/>
      <c r="F9" s="17"/>
      <c r="G9" s="17"/>
      <c r="I9" t="s">
        <v>1</v>
      </c>
      <c r="J9" s="23">
        <f>МЕНЮ!J1</f>
        <v>45643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/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445</v>
      </c>
      <c r="D22" s="2" t="str">
        <f>МЕНЮ!D14</f>
        <v>сок яблочный</v>
      </c>
      <c r="E22" s="2">
        <f>МЕНЮ!E14</f>
        <v>200</v>
      </c>
      <c r="F22" s="2">
        <f>МЕНЮ!F14</f>
        <v>16.8</v>
      </c>
      <c r="G22" s="2">
        <f>МЕНЮ!G14</f>
        <v>76</v>
      </c>
      <c r="H22" s="2">
        <f>МЕНЮ!H14</f>
        <v>1</v>
      </c>
      <c r="I22" s="2">
        <f>МЕНЮ!I14</f>
        <v>0</v>
      </c>
      <c r="J22" s="2">
        <f>МЕНЮ!J14</f>
        <v>18.2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165</v>
      </c>
      <c r="D24" s="2" t="str">
        <f>МЕНЮ!D16</f>
        <v>гречка рассыпчатая</v>
      </c>
      <c r="E24" s="2">
        <f>МЕНЮ!E16</f>
        <v>150</v>
      </c>
      <c r="F24" s="2">
        <f>МЕНЮ!F16</f>
        <v>6.8</v>
      </c>
      <c r="G24" s="2">
        <f>МЕНЮ!G16</f>
        <v>205.6</v>
      </c>
      <c r="H24" s="2">
        <f>МЕНЮ!H16</f>
        <v>8.4</v>
      </c>
      <c r="I24" s="2">
        <f>МЕНЮ!I16</f>
        <v>5.22</v>
      </c>
      <c r="J24" s="2">
        <f>МЕНЮ!J16</f>
        <v>34.74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97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2024-12-16T09:05:39Z</dcterms:modified>
</cp:coreProperties>
</file>