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N22" i="1"/>
  <c r="M22" i="1"/>
  <c r="L22" i="1"/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<sst xmlns="http://schemas.openxmlformats.org/spreadsheetml/2006/main" count="142" uniqueCount="103">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</sst>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24</v>
      </c>
      <c r="C1" s="53"/>
      <c r="D1" s="54"/>
      <c r="E1" t="s">
        <v>20</v>
      </c>
      <c r="F1" s="9"/>
      <c r="I1" t="s">
        <v>1</v>
      </c>
      <c r="J1" s="8">
        <v>45653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42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70</v>
      </c>
      <c r="E12" s="14">
        <f>VLOOKUP($D12,Лист1!$B$2:$J$81,3)</f>
        <v>250</v>
      </c>
      <c r="F12" s="14"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47</v>
      </c>
      <c r="E13" s="14">
        <f>VLOOKUP($D13,Лист1!$B$2:$J$81,3)</f>
        <v>90</v>
      </c>
      <c r="F13" s="14">
        <v>19.5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72</v>
      </c>
      <c r="C14" s="14">
        <f>VLOOKUP($D14,Лист1!$B$2:$J$59,2)</f>
        <v>304</v>
      </c>
      <c r="D14" s="16" t="s">
        <v>55</v>
      </c>
      <c r="E14" s="14">
        <f>VLOOKUP($D14,Лист1!$B$2:$J$81,3)</f>
        <v>150</v>
      </c>
      <c r="F14" s="14"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101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33</v>
      </c>
      <c r="C16" s="14">
        <f>VLOOKUP($D16,Лист1!$B$2:$J$59,2)</f>
        <v>859</v>
      </c>
      <c r="D16" s="16" t="s">
        <v>45</v>
      </c>
      <c r="E16" s="14">
        <f>VLOOKUP($D16,Лист1!$B$2:$J$81,3)</f>
        <v>200</v>
      </c>
      <c r="F16" s="14">
        <v>3.85</v>
      </c>
      <c r="G16" s="14">
        <f>VLOOKUP($D16,Лист1!$B$2:$J$81,5)</f>
        <v>107.7</v>
      </c>
      <c r="H16" s="14">
        <f>VLOOKUP($D16,Лист1!$B$2:$J$81,6)</f>
        <v>0.54</v>
      </c>
      <c r="I16" s="14">
        <f>VLOOKUP($D16,Лист1!$B$2:$J$81,7)</f>
        <v>0</v>
      </c>
      <c r="J16" s="14">
        <f>VLOOKUP($D16,Лист1!$B$2:$J$81,8)</f>
        <v>27.85</v>
      </c>
    </row>
    <row r="17" spans="1:14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90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4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4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4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2" spans="1:14" ht="15.75" thickBot="1" x14ac:dyDescent="0.3">
      <c r="K22" s="51" t="s">
        <v>34</v>
      </c>
      <c r="L22" s="51">
        <f>SUM($E$4:$E$8)</f>
        <v>570</v>
      </c>
      <c r="M22" s="51">
        <f>SUM($F$4:$F$8)</f>
        <v>25</v>
      </c>
      <c r="N22" s="51">
        <f>SUM($G$4:$G$8)</f>
        <v>819.34999999999991</v>
      </c>
    </row>
    <row r="23" spans="1:14" ht="15.75" thickBot="1" x14ac:dyDescent="0.3">
      <c r="F23" s="10"/>
      <c r="G23" s="11"/>
      <c r="H23" s="11"/>
      <c r="I23" s="11"/>
      <c r="K23" s="51" t="s">
        <v>35</v>
      </c>
      <c r="L23" s="51">
        <f>SUM($E$12:$E$20)</f>
        <v>850</v>
      </c>
      <c r="M23" s="51">
        <f>SUM($F$12:$F$20)</f>
        <v>55.000000000000007</v>
      </c>
      <c r="N23" s="51">
        <f>SUM($G$12:$G$20)</f>
        <v>1137.45</v>
      </c>
    </row>
    <row r="25" spans="1:14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  <c r="L14" s="25" t="s">
        <v>101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102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5" t="s">
        <v>100</v>
      </c>
      <c r="H2" s="56"/>
      <c r="I2" s="56"/>
      <c r="J2" s="56"/>
    </row>
    <row r="3" spans="1:10" x14ac:dyDescent="0.25">
      <c r="A3" s="21"/>
      <c r="B3" s="20"/>
      <c r="C3" s="20"/>
      <c r="D3" s="20"/>
      <c r="E3" s="21"/>
      <c r="F3" s="22"/>
      <c r="G3" s="55"/>
      <c r="H3" s="56"/>
      <c r="I3" s="56"/>
      <c r="J3" s="56"/>
    </row>
    <row r="4" spans="1:10" x14ac:dyDescent="0.25">
      <c r="A4" s="21"/>
      <c r="B4" s="20"/>
      <c r="C4" s="20"/>
      <c r="D4" s="20"/>
      <c r="E4" s="21"/>
      <c r="F4" s="22"/>
      <c r="G4" s="56"/>
      <c r="H4" s="56"/>
      <c r="I4" s="56"/>
      <c r="J4" s="56"/>
    </row>
    <row r="5" spans="1:10" x14ac:dyDescent="0.25">
      <c r="A5" s="21"/>
      <c r="B5" s="20"/>
      <c r="C5" s="20"/>
      <c r="D5" s="20"/>
      <c r="E5" s="21"/>
      <c r="F5" s="22"/>
      <c r="G5" s="56"/>
      <c r="H5" s="56"/>
      <c r="I5" s="56"/>
      <c r="J5" s="56"/>
    </row>
    <row r="6" spans="1:10" x14ac:dyDescent="0.25">
      <c r="A6" s="21"/>
      <c r="B6" s="20"/>
      <c r="C6" s="20"/>
      <c r="D6" s="20"/>
      <c r="E6" s="21"/>
      <c r="F6" s="22"/>
      <c r="G6" s="56"/>
      <c r="H6" s="56"/>
      <c r="I6" s="56"/>
      <c r="J6" s="56"/>
    </row>
    <row r="7" spans="1:10" x14ac:dyDescent="0.25">
      <c r="A7" s="21"/>
      <c r="B7" s="20" t="s">
        <v>32</v>
      </c>
      <c r="D7" s="24">
        <f>МЕНЮ!J1</f>
        <v>45653</v>
      </c>
      <c r="E7" s="21"/>
      <c r="F7" s="22"/>
      <c r="G7" s="57"/>
      <c r="H7" s="57"/>
      <c r="I7" s="57"/>
      <c r="J7" s="57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45653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19.5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напиток</v>
      </c>
      <c r="C24" s="2">
        <f>МЕНЮ!C16</f>
        <v>859</v>
      </c>
      <c r="D24" s="2" t="str">
        <f>МЕНЮ!D16</f>
        <v>компот из свежих плодов</v>
      </c>
      <c r="E24" s="2">
        <f>МЕНЮ!E16</f>
        <v>200</v>
      </c>
      <c r="F24" s="2">
        <f>МЕНЮ!F16</f>
        <v>3.85</v>
      </c>
      <c r="G24" s="2">
        <f>МЕНЮ!G16</f>
        <v>107.7</v>
      </c>
      <c r="H24" s="2">
        <f>МЕНЮ!H16</f>
        <v>0.54</v>
      </c>
      <c r="I24" s="2">
        <f>МЕНЮ!I16</f>
        <v>0</v>
      </c>
      <c r="J24" s="2">
        <f>МЕНЮ!J16</f>
        <v>27.85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2024-12-19T12:02:06Z</dcterms:modified>
</cp:coreProperties>
</file>